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3820"/>
  <bookViews>
    <workbookView xWindow="-105" yWindow="-105" windowWidth="19425" windowHeight="10305"/>
  </bookViews>
  <sheets>
    <sheet name="page 1" sheetId="1" r:id="rId1"/>
    <sheet name="Hoja1" sheetId="2" r:id="rId2"/>
  </sheets>
  <definedNames>
    <definedName name="_xlnm._FilterDatabase" localSheetId="0" hidden="1">'page 1'!$A$1:$V$188</definedName>
  </definedNames>
  <calcPr calcId="144525"/>
</workbook>
</file>

<file path=xl/calcChain.xml><?xml version="1.0" encoding="utf-8"?>
<calcChain xmlns="http://schemas.openxmlformats.org/spreadsheetml/2006/main">
  <c r="E39" i="1" l="1"/>
  <c r="F39" i="1"/>
  <c r="G39" i="1"/>
  <c r="A39" i="1"/>
  <c r="A40" i="1"/>
  <c r="A41" i="1"/>
  <c r="V39" i="1"/>
  <c r="S39" i="1"/>
  <c r="Q39" i="1"/>
  <c r="R39" i="1"/>
  <c r="P182" i="1" l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G76" i="1"/>
  <c r="G77" i="1"/>
  <c r="E76" i="1"/>
  <c r="F76" i="1"/>
  <c r="R6" i="1" l="1"/>
  <c r="S6" i="1"/>
  <c r="V26" i="1"/>
  <c r="V27" i="1"/>
  <c r="S26" i="1"/>
  <c r="S27" i="1"/>
  <c r="Q27" i="1"/>
  <c r="R27" i="1"/>
  <c r="Q26" i="1"/>
  <c r="R26" i="1"/>
  <c r="E26" i="1"/>
  <c r="F26" i="1"/>
  <c r="G26" i="1"/>
  <c r="S101" i="1" l="1"/>
  <c r="V101" i="1"/>
  <c r="R101" i="1"/>
  <c r="R102" i="1"/>
  <c r="Q101" i="1"/>
  <c r="E101" i="1"/>
  <c r="F101" i="1"/>
  <c r="G101" i="1"/>
  <c r="F100" i="1"/>
  <c r="S61" i="1"/>
  <c r="Q61" i="1"/>
  <c r="R61" i="1"/>
  <c r="E61" i="1"/>
  <c r="F61" i="1"/>
  <c r="G61" i="1"/>
  <c r="E7" i="1"/>
  <c r="V61" i="1" l="1"/>
  <c r="S157" i="1"/>
  <c r="Q157" i="1"/>
  <c r="R157" i="1"/>
  <c r="E157" i="1"/>
  <c r="F157" i="1"/>
  <c r="G157" i="1"/>
  <c r="S133" i="1"/>
  <c r="Q133" i="1"/>
  <c r="R133" i="1"/>
  <c r="G133" i="1"/>
  <c r="F133" i="1"/>
  <c r="E133" i="1"/>
  <c r="S115" i="1"/>
  <c r="S116" i="1"/>
  <c r="S117" i="1"/>
  <c r="R115" i="1"/>
  <c r="R116" i="1"/>
  <c r="R117" i="1"/>
  <c r="Q115" i="1"/>
  <c r="Q116" i="1"/>
  <c r="Q117" i="1"/>
  <c r="G115" i="1"/>
  <c r="G116" i="1"/>
  <c r="G117" i="1"/>
  <c r="F115" i="1"/>
  <c r="F116" i="1"/>
  <c r="F117" i="1"/>
  <c r="S105" i="1"/>
  <c r="R105" i="1"/>
  <c r="Q105" i="1"/>
  <c r="E105" i="1"/>
  <c r="F105" i="1"/>
  <c r="G105" i="1"/>
  <c r="S76" i="1"/>
  <c r="S77" i="1"/>
  <c r="S78" i="1"/>
  <c r="S79" i="1"/>
  <c r="R76" i="1"/>
  <c r="R77" i="1"/>
  <c r="R78" i="1"/>
  <c r="R79" i="1"/>
  <c r="R80" i="1"/>
  <c r="Q76" i="1"/>
  <c r="Q77" i="1"/>
  <c r="Q78" i="1"/>
  <c r="Q79" i="1"/>
  <c r="E79" i="1"/>
  <c r="F79" i="1"/>
  <c r="G79" i="1"/>
  <c r="S63" i="1"/>
  <c r="Q63" i="1"/>
  <c r="R63" i="1"/>
  <c r="E63" i="1"/>
  <c r="F63" i="1"/>
  <c r="G63" i="1"/>
  <c r="S53" i="1"/>
  <c r="Q53" i="1"/>
  <c r="R53" i="1"/>
  <c r="E53" i="1"/>
  <c r="F53" i="1"/>
  <c r="G53" i="1"/>
  <c r="S20" i="1"/>
  <c r="Q20" i="1"/>
  <c r="R20" i="1"/>
  <c r="E20" i="1"/>
  <c r="F20" i="1"/>
  <c r="G20" i="1"/>
  <c r="S47" i="1"/>
  <c r="Q47" i="1"/>
  <c r="R47" i="1"/>
  <c r="E47" i="1"/>
  <c r="F47" i="1"/>
  <c r="G47" i="1"/>
  <c r="S180" i="1"/>
  <c r="S181" i="1"/>
  <c r="Q180" i="1"/>
  <c r="R180" i="1"/>
  <c r="E180" i="1"/>
  <c r="F180" i="1"/>
  <c r="G180" i="1"/>
  <c r="S104" i="1"/>
  <c r="R104" i="1"/>
  <c r="Q104" i="1"/>
  <c r="E104" i="1"/>
  <c r="F104" i="1"/>
  <c r="G104" i="1"/>
  <c r="S24" i="1"/>
  <c r="Q24" i="1"/>
  <c r="R24" i="1"/>
  <c r="E24" i="1"/>
  <c r="F24" i="1"/>
  <c r="G24" i="1"/>
  <c r="V157" i="1" l="1"/>
  <c r="V133" i="1"/>
  <c r="V117" i="1"/>
  <c r="V116" i="1"/>
  <c r="V105" i="1"/>
  <c r="V115" i="1"/>
  <c r="V77" i="1"/>
  <c r="V76" i="1"/>
  <c r="V6" i="1"/>
  <c r="V78" i="1"/>
  <c r="V79" i="1"/>
  <c r="V53" i="1"/>
  <c r="V63" i="1"/>
  <c r="V104" i="1"/>
  <c r="V20" i="1"/>
  <c r="V47" i="1"/>
  <c r="V180" i="1"/>
  <c r="V24" i="1"/>
  <c r="S145" i="1"/>
  <c r="R145" i="1"/>
  <c r="Q145" i="1"/>
  <c r="E145" i="1"/>
  <c r="F145" i="1"/>
  <c r="G145" i="1"/>
  <c r="S34" i="1"/>
  <c r="Q34" i="1"/>
  <c r="R34" i="1"/>
  <c r="E34" i="1"/>
  <c r="F34" i="1"/>
  <c r="G34" i="1"/>
  <c r="R179" i="1"/>
  <c r="S179" i="1"/>
  <c r="Q179" i="1"/>
  <c r="E179" i="1"/>
  <c r="F179" i="1"/>
  <c r="G179" i="1"/>
  <c r="S160" i="1"/>
  <c r="R160" i="1"/>
  <c r="Q160" i="1"/>
  <c r="E160" i="1"/>
  <c r="F160" i="1"/>
  <c r="G160" i="1"/>
  <c r="S149" i="1"/>
  <c r="R149" i="1"/>
  <c r="Q149" i="1"/>
  <c r="G149" i="1"/>
  <c r="F149" i="1"/>
  <c r="E149" i="1"/>
  <c r="S148" i="1"/>
  <c r="R148" i="1"/>
  <c r="Q148" i="1"/>
  <c r="G148" i="1"/>
  <c r="F148" i="1"/>
  <c r="E148" i="1"/>
  <c r="S147" i="1"/>
  <c r="R147" i="1"/>
  <c r="Q147" i="1"/>
  <c r="G147" i="1"/>
  <c r="F147" i="1"/>
  <c r="E147" i="1"/>
  <c r="S146" i="1"/>
  <c r="R146" i="1"/>
  <c r="Q146" i="1"/>
  <c r="G146" i="1"/>
  <c r="F146" i="1"/>
  <c r="E146" i="1"/>
  <c r="S138" i="1"/>
  <c r="S139" i="1"/>
  <c r="S140" i="1"/>
  <c r="S141" i="1"/>
  <c r="S142" i="1"/>
  <c r="S143" i="1"/>
  <c r="S144" i="1"/>
  <c r="R138" i="1"/>
  <c r="R139" i="1"/>
  <c r="R140" i="1"/>
  <c r="R141" i="1"/>
  <c r="R142" i="1"/>
  <c r="R143" i="1"/>
  <c r="R144" i="1"/>
  <c r="Q138" i="1"/>
  <c r="Q139" i="1"/>
  <c r="Q140" i="1"/>
  <c r="Q141" i="1"/>
  <c r="Q142" i="1"/>
  <c r="Q143" i="1"/>
  <c r="Q144" i="1"/>
  <c r="G139" i="1"/>
  <c r="G140" i="1"/>
  <c r="G141" i="1"/>
  <c r="G142" i="1"/>
  <c r="G143" i="1"/>
  <c r="G144" i="1"/>
  <c r="F139" i="1"/>
  <c r="F140" i="1"/>
  <c r="F141" i="1"/>
  <c r="F142" i="1"/>
  <c r="F143" i="1"/>
  <c r="F144" i="1"/>
  <c r="E139" i="1"/>
  <c r="E140" i="1"/>
  <c r="E141" i="1"/>
  <c r="E142" i="1"/>
  <c r="E143" i="1"/>
  <c r="E144" i="1"/>
  <c r="E138" i="1"/>
  <c r="F138" i="1"/>
  <c r="G138" i="1"/>
  <c r="S134" i="1"/>
  <c r="Q134" i="1"/>
  <c r="R134" i="1"/>
  <c r="E134" i="1"/>
  <c r="F134" i="1"/>
  <c r="G134" i="1"/>
  <c r="S125" i="1"/>
  <c r="S126" i="1"/>
  <c r="S127" i="1"/>
  <c r="S128" i="1"/>
  <c r="S129" i="1"/>
  <c r="S130" i="1"/>
  <c r="S131" i="1"/>
  <c r="R125" i="1"/>
  <c r="R126" i="1"/>
  <c r="R127" i="1"/>
  <c r="R128" i="1"/>
  <c r="R129" i="1"/>
  <c r="R130" i="1"/>
  <c r="R131" i="1"/>
  <c r="Q125" i="1"/>
  <c r="Q126" i="1"/>
  <c r="Q127" i="1"/>
  <c r="Q128" i="1"/>
  <c r="Q129" i="1"/>
  <c r="Q130" i="1"/>
  <c r="Q131" i="1"/>
  <c r="G126" i="1"/>
  <c r="G127" i="1"/>
  <c r="G128" i="1"/>
  <c r="G129" i="1"/>
  <c r="G130" i="1"/>
  <c r="G131" i="1"/>
  <c r="F126" i="1"/>
  <c r="F127" i="1"/>
  <c r="F128" i="1"/>
  <c r="F129" i="1"/>
  <c r="F130" i="1"/>
  <c r="F131" i="1"/>
  <c r="E126" i="1"/>
  <c r="E127" i="1"/>
  <c r="E128" i="1"/>
  <c r="E129" i="1"/>
  <c r="E130" i="1"/>
  <c r="E131" i="1"/>
  <c r="E135" i="1"/>
  <c r="E125" i="1"/>
  <c r="F125" i="1"/>
  <c r="G125" i="1"/>
  <c r="S121" i="1"/>
  <c r="Q121" i="1"/>
  <c r="R121" i="1"/>
  <c r="S112" i="1"/>
  <c r="S113" i="1"/>
  <c r="S114" i="1"/>
  <c r="S118" i="1"/>
  <c r="S119" i="1"/>
  <c r="R112" i="1"/>
  <c r="R113" i="1"/>
  <c r="R114" i="1"/>
  <c r="R118" i="1"/>
  <c r="R119" i="1"/>
  <c r="Q112" i="1"/>
  <c r="Q113" i="1"/>
  <c r="Q114" i="1"/>
  <c r="Q118" i="1"/>
  <c r="Q119" i="1"/>
  <c r="E121" i="1"/>
  <c r="F121" i="1"/>
  <c r="G121" i="1"/>
  <c r="E112" i="1"/>
  <c r="E113" i="1"/>
  <c r="E114" i="1"/>
  <c r="E118" i="1"/>
  <c r="E119" i="1"/>
  <c r="G113" i="1"/>
  <c r="G114" i="1"/>
  <c r="G118" i="1"/>
  <c r="G119" i="1"/>
  <c r="F113" i="1"/>
  <c r="F114" i="1"/>
  <c r="F118" i="1"/>
  <c r="F119" i="1"/>
  <c r="F112" i="1"/>
  <c r="G112" i="1"/>
  <c r="R94" i="1"/>
  <c r="R95" i="1"/>
  <c r="R96" i="1"/>
  <c r="S94" i="1"/>
  <c r="S95" i="1"/>
  <c r="S96" i="1"/>
  <c r="S90" i="1"/>
  <c r="S91" i="1"/>
  <c r="R90" i="1"/>
  <c r="R91" i="1"/>
  <c r="Q89" i="1"/>
  <c r="Q90" i="1"/>
  <c r="Q91" i="1"/>
  <c r="Q92" i="1"/>
  <c r="Q93" i="1"/>
  <c r="Q94" i="1"/>
  <c r="Q95" i="1"/>
  <c r="Q96" i="1"/>
  <c r="G94" i="1"/>
  <c r="G95" i="1"/>
  <c r="G96" i="1"/>
  <c r="F94" i="1"/>
  <c r="F95" i="1"/>
  <c r="F96" i="1"/>
  <c r="E94" i="1"/>
  <c r="E95" i="1"/>
  <c r="E96" i="1"/>
  <c r="G90" i="1"/>
  <c r="G91" i="1"/>
  <c r="F90" i="1"/>
  <c r="F91" i="1"/>
  <c r="E90" i="1"/>
  <c r="E91" i="1"/>
  <c r="S88" i="1"/>
  <c r="Q88" i="1"/>
  <c r="R88" i="1"/>
  <c r="E88" i="1"/>
  <c r="F88" i="1"/>
  <c r="G88" i="1"/>
  <c r="S82" i="1"/>
  <c r="Q82" i="1"/>
  <c r="R82" i="1"/>
  <c r="E82" i="1"/>
  <c r="F82" i="1"/>
  <c r="G82" i="1"/>
  <c r="S75" i="1"/>
  <c r="Q75" i="1"/>
  <c r="R75" i="1"/>
  <c r="E75" i="1"/>
  <c r="F75" i="1"/>
  <c r="G75" i="1"/>
  <c r="E72" i="1"/>
  <c r="F72" i="1"/>
  <c r="G72" i="1"/>
  <c r="S72" i="1"/>
  <c r="R72" i="1"/>
  <c r="Q72" i="1"/>
  <c r="S71" i="1"/>
  <c r="R71" i="1"/>
  <c r="Q71" i="1"/>
  <c r="E71" i="1"/>
  <c r="F71" i="1"/>
  <c r="G71" i="1"/>
  <c r="S68" i="1"/>
  <c r="Q68" i="1"/>
  <c r="R68" i="1"/>
  <c r="E68" i="1"/>
  <c r="F68" i="1"/>
  <c r="G68" i="1"/>
  <c r="S55" i="1"/>
  <c r="Q55" i="1"/>
  <c r="R55" i="1"/>
  <c r="E55" i="1"/>
  <c r="F55" i="1"/>
  <c r="G55" i="1"/>
  <c r="S40" i="1"/>
  <c r="Q40" i="1"/>
  <c r="R40" i="1"/>
  <c r="E40" i="1"/>
  <c r="F40" i="1"/>
  <c r="G40" i="1"/>
  <c r="S37" i="1"/>
  <c r="Q37" i="1"/>
  <c r="R37" i="1"/>
  <c r="E37" i="1"/>
  <c r="F37" i="1"/>
  <c r="G37" i="1"/>
  <c r="S8" i="1"/>
  <c r="S9" i="1"/>
  <c r="S10" i="1"/>
  <c r="S11" i="1"/>
  <c r="S12" i="1"/>
  <c r="S13" i="1"/>
  <c r="S14" i="1"/>
  <c r="S15" i="1"/>
  <c r="S16" i="1"/>
  <c r="S17" i="1"/>
  <c r="S21" i="1"/>
  <c r="S22" i="1"/>
  <c r="S23" i="1"/>
  <c r="S25" i="1"/>
  <c r="S33" i="1"/>
  <c r="S28" i="1"/>
  <c r="S29" i="1"/>
  <c r="S18" i="1"/>
  <c r="S30" i="1"/>
  <c r="S31" i="1"/>
  <c r="S32" i="1"/>
  <c r="S35" i="1"/>
  <c r="S36" i="1"/>
  <c r="S38" i="1"/>
  <c r="S41" i="1"/>
  <c r="S46" i="1"/>
  <c r="S42" i="1"/>
  <c r="S43" i="1"/>
  <c r="S171" i="1"/>
  <c r="S154" i="1"/>
  <c r="S19" i="1"/>
  <c r="S44" i="1"/>
  <c r="S45" i="1"/>
  <c r="S51" i="1"/>
  <c r="S52" i="1"/>
  <c r="S48" i="1"/>
  <c r="S49" i="1"/>
  <c r="S50" i="1"/>
  <c r="S54" i="1"/>
  <c r="S58" i="1"/>
  <c r="S59" i="1"/>
  <c r="S56" i="1"/>
  <c r="S57" i="1"/>
  <c r="S60" i="1"/>
  <c r="S62" i="1"/>
  <c r="S65" i="1"/>
  <c r="S64" i="1"/>
  <c r="S66" i="1"/>
  <c r="S67" i="1"/>
  <c r="S69" i="1"/>
  <c r="S70" i="1"/>
  <c r="S73" i="1"/>
  <c r="S74" i="1"/>
  <c r="S81" i="1"/>
  <c r="S85" i="1"/>
  <c r="S87" i="1"/>
  <c r="S80" i="1"/>
  <c r="V80" i="1" s="1"/>
  <c r="S83" i="1"/>
  <c r="S84" i="1"/>
  <c r="S89" i="1"/>
  <c r="S92" i="1"/>
  <c r="S93" i="1"/>
  <c r="S106" i="1"/>
  <c r="S107" i="1"/>
  <c r="S108" i="1"/>
  <c r="S97" i="1"/>
  <c r="S98" i="1"/>
  <c r="S102" i="1"/>
  <c r="S99" i="1"/>
  <c r="S100" i="1"/>
  <c r="S103" i="1"/>
  <c r="S109" i="1"/>
  <c r="S110" i="1"/>
  <c r="S111" i="1"/>
  <c r="S120" i="1"/>
  <c r="S122" i="1"/>
  <c r="S124" i="1"/>
  <c r="S123" i="1"/>
  <c r="S135" i="1"/>
  <c r="S136" i="1"/>
  <c r="S86" i="1"/>
  <c r="S137" i="1"/>
  <c r="S175" i="1"/>
  <c r="S176" i="1"/>
  <c r="S177" i="1"/>
  <c r="S178" i="1"/>
  <c r="S150" i="1"/>
  <c r="S151" i="1"/>
  <c r="S152" i="1"/>
  <c r="S155" i="1"/>
  <c r="S156" i="1"/>
  <c r="S158" i="1"/>
  <c r="S153" i="1"/>
  <c r="S132" i="1"/>
  <c r="S159" i="1"/>
  <c r="S161" i="1"/>
  <c r="S162" i="1"/>
  <c r="S163" i="1"/>
  <c r="S164" i="1"/>
  <c r="S165" i="1"/>
  <c r="S166" i="1"/>
  <c r="S167" i="1"/>
  <c r="S168" i="1"/>
  <c r="S169" i="1"/>
  <c r="S170" i="1"/>
  <c r="S172" i="1"/>
  <c r="S173" i="1"/>
  <c r="S174" i="1"/>
  <c r="S7" i="1"/>
  <c r="Q29" i="1"/>
  <c r="R29" i="1"/>
  <c r="E29" i="1"/>
  <c r="F29" i="1"/>
  <c r="G29" i="1"/>
  <c r="Q33" i="1"/>
  <c r="R33" i="1"/>
  <c r="E33" i="1"/>
  <c r="F33" i="1"/>
  <c r="G33" i="1"/>
  <c r="E17" i="1"/>
  <c r="F17" i="1"/>
  <c r="G17" i="1"/>
  <c r="Q17" i="1"/>
  <c r="R17" i="1"/>
  <c r="A7" i="1"/>
  <c r="R67" i="1"/>
  <c r="Q67" i="1"/>
  <c r="G67" i="1"/>
  <c r="F67" i="1"/>
  <c r="E67" i="1"/>
  <c r="Q25" i="1"/>
  <c r="R25" i="1"/>
  <c r="E25" i="1"/>
  <c r="F25" i="1"/>
  <c r="G25" i="1"/>
  <c r="E84" i="1"/>
  <c r="F84" i="1"/>
  <c r="G84" i="1"/>
  <c r="R84" i="1"/>
  <c r="R35" i="1"/>
  <c r="Q84" i="1"/>
  <c r="Q35" i="1"/>
  <c r="V138" i="1" l="1"/>
  <c r="V139" i="1"/>
  <c r="V113" i="1"/>
  <c r="V141" i="1"/>
  <c r="V179" i="1"/>
  <c r="V145" i="1"/>
  <c r="V34" i="1"/>
  <c r="V140" i="1"/>
  <c r="V147" i="1"/>
  <c r="V160" i="1"/>
  <c r="V148" i="1"/>
  <c r="V143" i="1"/>
  <c r="V142" i="1"/>
  <c r="V149" i="1"/>
  <c r="V144" i="1"/>
  <c r="V146" i="1"/>
  <c r="V127" i="1"/>
  <c r="V134" i="1"/>
  <c r="V126" i="1"/>
  <c r="V125" i="1"/>
  <c r="V131" i="1"/>
  <c r="V130" i="1"/>
  <c r="V129" i="1"/>
  <c r="V128" i="1"/>
  <c r="V112" i="1"/>
  <c r="V121" i="1"/>
  <c r="V114" i="1"/>
  <c r="V119" i="1"/>
  <c r="V118" i="1"/>
  <c r="V91" i="1"/>
  <c r="V96" i="1"/>
  <c r="V95" i="1"/>
  <c r="V90" i="1"/>
  <c r="V94" i="1"/>
  <c r="V88" i="1"/>
  <c r="V68" i="1"/>
  <c r="V82" i="1"/>
  <c r="V72" i="1"/>
  <c r="V75" i="1"/>
  <c r="V71" i="1"/>
  <c r="V55" i="1"/>
  <c r="V40" i="1"/>
  <c r="V29" i="1"/>
  <c r="V37" i="1"/>
  <c r="V33" i="1"/>
  <c r="V17" i="1"/>
  <c r="V67" i="1"/>
  <c r="V25" i="1"/>
  <c r="V84" i="1"/>
  <c r="R73" i="1"/>
  <c r="Q73" i="1"/>
  <c r="G73" i="1"/>
  <c r="F73" i="1"/>
  <c r="E73" i="1"/>
  <c r="E59" i="1"/>
  <c r="F59" i="1"/>
  <c r="G59" i="1"/>
  <c r="Q59" i="1"/>
  <c r="R59" i="1"/>
  <c r="V73" i="1" l="1"/>
  <c r="V59" i="1"/>
  <c r="R132" i="1"/>
  <c r="Q132" i="1"/>
  <c r="E132" i="1"/>
  <c r="F132" i="1"/>
  <c r="G132" i="1"/>
  <c r="V132" i="1" l="1"/>
  <c r="G15" i="1"/>
  <c r="F15" i="1"/>
  <c r="E15" i="1"/>
  <c r="T182" i="1" l="1"/>
  <c r="R181" i="1" l="1"/>
  <c r="V181" i="1" s="1"/>
  <c r="Q181" i="1"/>
  <c r="E181" i="1"/>
  <c r="F181" i="1"/>
  <c r="G181" i="1"/>
  <c r="R159" i="1" l="1"/>
  <c r="Q159" i="1"/>
  <c r="E159" i="1"/>
  <c r="F159" i="1"/>
  <c r="G159" i="1"/>
  <c r="Q21" i="1"/>
  <c r="R21" i="1"/>
  <c r="E21" i="1"/>
  <c r="F21" i="1"/>
  <c r="G21" i="1"/>
  <c r="Q41" i="1"/>
  <c r="R41" i="1"/>
  <c r="E41" i="1"/>
  <c r="F41" i="1"/>
  <c r="G41" i="1"/>
  <c r="R100" i="1"/>
  <c r="Q100" i="1"/>
  <c r="E100" i="1"/>
  <c r="G100" i="1"/>
  <c r="V159" i="1" l="1"/>
  <c r="V100" i="1"/>
  <c r="V41" i="1"/>
  <c r="V21" i="1"/>
  <c r="E153" i="1"/>
  <c r="F153" i="1"/>
  <c r="G153" i="1"/>
  <c r="R154" i="1"/>
  <c r="R153" i="1"/>
  <c r="Q154" i="1"/>
  <c r="Q153" i="1"/>
  <c r="E154" i="1"/>
  <c r="F154" i="1"/>
  <c r="G154" i="1"/>
  <c r="V154" i="1" l="1"/>
  <c r="V153" i="1"/>
  <c r="Q64" i="1"/>
  <c r="R64" i="1"/>
  <c r="E64" i="1"/>
  <c r="F64" i="1"/>
  <c r="G64" i="1"/>
  <c r="R156" i="1"/>
  <c r="R158" i="1"/>
  <c r="Q156" i="1"/>
  <c r="Q158" i="1"/>
  <c r="G156" i="1"/>
  <c r="G158" i="1"/>
  <c r="F156" i="1"/>
  <c r="F158" i="1"/>
  <c r="E156" i="1"/>
  <c r="E158" i="1"/>
  <c r="V64" i="1" l="1"/>
  <c r="V156" i="1"/>
  <c r="V158" i="1"/>
  <c r="E170" i="1"/>
  <c r="F170" i="1"/>
  <c r="G170" i="1"/>
  <c r="R170" i="1"/>
  <c r="Q170" i="1"/>
  <c r="V170" i="1" l="1"/>
  <c r="R19" i="1"/>
  <c r="R44" i="1"/>
  <c r="Q19" i="1"/>
  <c r="Q44" i="1"/>
  <c r="E44" i="1"/>
  <c r="F44" i="1"/>
  <c r="G44" i="1"/>
  <c r="E19" i="1"/>
  <c r="F19" i="1"/>
  <c r="G19" i="1"/>
  <c r="R18" i="1"/>
  <c r="Q18" i="1"/>
  <c r="E18" i="1"/>
  <c r="F18" i="1"/>
  <c r="G18" i="1"/>
  <c r="R83" i="1"/>
  <c r="Q83" i="1"/>
  <c r="G83" i="1"/>
  <c r="F83" i="1"/>
  <c r="E83" i="1"/>
  <c r="V83" i="1" l="1"/>
  <c r="V18" i="1"/>
  <c r="V44" i="1"/>
  <c r="V19" i="1"/>
  <c r="R89" i="1"/>
  <c r="R92" i="1"/>
  <c r="R93" i="1"/>
  <c r="G89" i="1"/>
  <c r="G92" i="1"/>
  <c r="G93" i="1"/>
  <c r="F89" i="1"/>
  <c r="F92" i="1"/>
  <c r="F93" i="1"/>
  <c r="E89" i="1"/>
  <c r="E92" i="1"/>
  <c r="E93" i="1"/>
  <c r="V93" i="1" l="1"/>
  <c r="V92" i="1"/>
  <c r="V89" i="1"/>
  <c r="E77" i="1"/>
  <c r="F77" i="1"/>
  <c r="E78" i="1"/>
  <c r="F78" i="1"/>
  <c r="G78" i="1"/>
  <c r="Q69" i="1" l="1"/>
  <c r="R69" i="1"/>
  <c r="E69" i="1"/>
  <c r="F69" i="1"/>
  <c r="G69" i="1"/>
  <c r="R106" i="1"/>
  <c r="Q106" i="1"/>
  <c r="E106" i="1"/>
  <c r="F106" i="1"/>
  <c r="G106" i="1"/>
  <c r="V106" i="1" l="1"/>
  <c r="V69" i="1"/>
  <c r="Q65" i="1" l="1"/>
  <c r="R65" i="1"/>
  <c r="E65" i="1"/>
  <c r="F65" i="1"/>
  <c r="G65" i="1"/>
  <c r="Q23" i="1"/>
  <c r="R23" i="1"/>
  <c r="R98" i="1"/>
  <c r="V98" i="1" s="1"/>
  <c r="Q98" i="1"/>
  <c r="E98" i="1"/>
  <c r="F98" i="1"/>
  <c r="G98" i="1"/>
  <c r="E60" i="1"/>
  <c r="F60" i="1"/>
  <c r="G60" i="1"/>
  <c r="Q60" i="1"/>
  <c r="R60" i="1"/>
  <c r="E178" i="1"/>
  <c r="F178" i="1"/>
  <c r="G178" i="1"/>
  <c r="R178" i="1"/>
  <c r="Q178" i="1"/>
  <c r="V65" i="1" l="1"/>
  <c r="V23" i="1"/>
  <c r="V60" i="1"/>
  <c r="V178" i="1"/>
  <c r="E173" i="1" l="1"/>
  <c r="F173" i="1"/>
  <c r="G173" i="1"/>
  <c r="R173" i="1"/>
  <c r="Q173" i="1"/>
  <c r="E45" i="1"/>
  <c r="E23" i="1"/>
  <c r="F23" i="1"/>
  <c r="G23" i="1"/>
  <c r="R103" i="1"/>
  <c r="Q103" i="1"/>
  <c r="G103" i="1"/>
  <c r="F103" i="1"/>
  <c r="E103" i="1"/>
  <c r="R99" i="1"/>
  <c r="Q99" i="1"/>
  <c r="G99" i="1"/>
  <c r="F99" i="1"/>
  <c r="E99" i="1"/>
  <c r="Q102" i="1"/>
  <c r="G102" i="1"/>
  <c r="F102" i="1"/>
  <c r="E102" i="1"/>
  <c r="R97" i="1"/>
  <c r="Q97" i="1"/>
  <c r="G97" i="1"/>
  <c r="F97" i="1"/>
  <c r="E97" i="1"/>
  <c r="R66" i="1"/>
  <c r="Q66" i="1"/>
  <c r="G66" i="1"/>
  <c r="F66" i="1"/>
  <c r="E66" i="1"/>
  <c r="R62" i="1"/>
  <c r="Q62" i="1"/>
  <c r="G62" i="1"/>
  <c r="F62" i="1"/>
  <c r="E62" i="1"/>
  <c r="R57" i="1"/>
  <c r="Q57" i="1"/>
  <c r="G57" i="1"/>
  <c r="F57" i="1"/>
  <c r="E57" i="1"/>
  <c r="R56" i="1"/>
  <c r="Q56" i="1"/>
  <c r="G56" i="1"/>
  <c r="F56" i="1"/>
  <c r="E56" i="1"/>
  <c r="R58" i="1"/>
  <c r="Q58" i="1"/>
  <c r="G58" i="1"/>
  <c r="F58" i="1"/>
  <c r="E58" i="1"/>
  <c r="R54" i="1"/>
  <c r="Q54" i="1"/>
  <c r="G54" i="1"/>
  <c r="F54" i="1"/>
  <c r="E54" i="1"/>
  <c r="R50" i="1"/>
  <c r="Q50" i="1"/>
  <c r="G50" i="1"/>
  <c r="F50" i="1"/>
  <c r="E50" i="1"/>
  <c r="R49" i="1"/>
  <c r="Q49" i="1"/>
  <c r="G49" i="1"/>
  <c r="F49" i="1"/>
  <c r="E49" i="1"/>
  <c r="R48" i="1"/>
  <c r="Q48" i="1"/>
  <c r="G48" i="1"/>
  <c r="F48" i="1"/>
  <c r="E48" i="1"/>
  <c r="R52" i="1"/>
  <c r="Q52" i="1"/>
  <c r="G52" i="1"/>
  <c r="F52" i="1"/>
  <c r="E52" i="1"/>
  <c r="R51" i="1"/>
  <c r="Q51" i="1"/>
  <c r="G51" i="1"/>
  <c r="F51" i="1"/>
  <c r="E51" i="1"/>
  <c r="R171" i="1"/>
  <c r="Q171" i="1"/>
  <c r="G171" i="1"/>
  <c r="F171" i="1"/>
  <c r="E171" i="1"/>
  <c r="R43" i="1"/>
  <c r="Q43" i="1"/>
  <c r="G43" i="1"/>
  <c r="F43" i="1"/>
  <c r="E43" i="1"/>
  <c r="R42" i="1"/>
  <c r="Q42" i="1"/>
  <c r="G42" i="1"/>
  <c r="F42" i="1"/>
  <c r="E42" i="1"/>
  <c r="R32" i="1"/>
  <c r="Q32" i="1"/>
  <c r="G32" i="1"/>
  <c r="F32" i="1"/>
  <c r="E32" i="1"/>
  <c r="R46" i="1"/>
  <c r="Q46" i="1"/>
  <c r="G46" i="1"/>
  <c r="F46" i="1"/>
  <c r="E46" i="1"/>
  <c r="R38" i="1"/>
  <c r="Q38" i="1"/>
  <c r="G38" i="1"/>
  <c r="F38" i="1"/>
  <c r="E38" i="1"/>
  <c r="R36" i="1"/>
  <c r="Q36" i="1"/>
  <c r="G36" i="1"/>
  <c r="F36" i="1"/>
  <c r="E36" i="1"/>
  <c r="R31" i="1"/>
  <c r="Q31" i="1"/>
  <c r="G31" i="1"/>
  <c r="F31" i="1"/>
  <c r="E31" i="1"/>
  <c r="R30" i="1"/>
  <c r="Q30" i="1"/>
  <c r="G30" i="1"/>
  <c r="F30" i="1"/>
  <c r="E30" i="1"/>
  <c r="R28" i="1"/>
  <c r="Q28" i="1"/>
  <c r="G28" i="1"/>
  <c r="F28" i="1"/>
  <c r="E28" i="1"/>
  <c r="R150" i="1"/>
  <c r="Q150" i="1"/>
  <c r="G150" i="1"/>
  <c r="F150" i="1"/>
  <c r="E150" i="1"/>
  <c r="R22" i="1"/>
  <c r="Q22" i="1"/>
  <c r="G22" i="1"/>
  <c r="F22" i="1"/>
  <c r="E22" i="1"/>
  <c r="R16" i="1"/>
  <c r="Q16" i="1"/>
  <c r="G16" i="1"/>
  <c r="F16" i="1"/>
  <c r="E16" i="1"/>
  <c r="R15" i="1"/>
  <c r="Q15" i="1"/>
  <c r="R13" i="1"/>
  <c r="Q13" i="1"/>
  <c r="G13" i="1"/>
  <c r="F13" i="1"/>
  <c r="E13" i="1"/>
  <c r="R12" i="1"/>
  <c r="Q12" i="1"/>
  <c r="G12" i="1"/>
  <c r="F12" i="1"/>
  <c r="E12" i="1"/>
  <c r="R108" i="1"/>
  <c r="Q108" i="1"/>
  <c r="G108" i="1"/>
  <c r="F108" i="1"/>
  <c r="E108" i="1"/>
  <c r="R107" i="1"/>
  <c r="Q107" i="1"/>
  <c r="G107" i="1"/>
  <c r="F107" i="1"/>
  <c r="E107" i="1"/>
  <c r="R70" i="1"/>
  <c r="Q70" i="1"/>
  <c r="G70" i="1"/>
  <c r="F70" i="1"/>
  <c r="E70" i="1"/>
  <c r="Q80" i="1"/>
  <c r="G80" i="1"/>
  <c r="F80" i="1"/>
  <c r="E80" i="1"/>
  <c r="R74" i="1"/>
  <c r="Q74" i="1"/>
  <c r="G74" i="1"/>
  <c r="F74" i="1"/>
  <c r="E74" i="1"/>
  <c r="R87" i="1"/>
  <c r="Q87" i="1"/>
  <c r="G87" i="1"/>
  <c r="F87" i="1"/>
  <c r="E87" i="1"/>
  <c r="R85" i="1"/>
  <c r="Q85" i="1"/>
  <c r="G85" i="1"/>
  <c r="F85" i="1"/>
  <c r="E85" i="1"/>
  <c r="R81" i="1"/>
  <c r="Q81" i="1"/>
  <c r="G81" i="1"/>
  <c r="F81" i="1"/>
  <c r="E81" i="1"/>
  <c r="G35" i="1"/>
  <c r="F35" i="1"/>
  <c r="E35" i="1"/>
  <c r="R172" i="1"/>
  <c r="Q172" i="1"/>
  <c r="G172" i="1"/>
  <c r="F172" i="1"/>
  <c r="E172" i="1"/>
  <c r="R167" i="1"/>
  <c r="Q167" i="1"/>
  <c r="G167" i="1"/>
  <c r="F167" i="1"/>
  <c r="E167" i="1"/>
  <c r="R166" i="1"/>
  <c r="Q166" i="1"/>
  <c r="G166" i="1"/>
  <c r="F166" i="1"/>
  <c r="E166" i="1"/>
  <c r="R165" i="1"/>
  <c r="Q165" i="1"/>
  <c r="G165" i="1"/>
  <c r="F165" i="1"/>
  <c r="E165" i="1"/>
  <c r="R164" i="1"/>
  <c r="Q164" i="1"/>
  <c r="G164" i="1"/>
  <c r="F164" i="1"/>
  <c r="E164" i="1"/>
  <c r="R163" i="1"/>
  <c r="Q163" i="1"/>
  <c r="G163" i="1"/>
  <c r="F163" i="1"/>
  <c r="E163" i="1"/>
  <c r="R162" i="1"/>
  <c r="Q162" i="1"/>
  <c r="G162" i="1"/>
  <c r="F162" i="1"/>
  <c r="E162" i="1"/>
  <c r="R161" i="1"/>
  <c r="Q161" i="1"/>
  <c r="G161" i="1"/>
  <c r="F161" i="1"/>
  <c r="E161" i="1"/>
  <c r="R155" i="1"/>
  <c r="Q155" i="1"/>
  <c r="G155" i="1"/>
  <c r="F155" i="1"/>
  <c r="E155" i="1"/>
  <c r="R152" i="1"/>
  <c r="Q152" i="1"/>
  <c r="G152" i="1"/>
  <c r="F152" i="1"/>
  <c r="E152" i="1"/>
  <c r="R169" i="1"/>
  <c r="Q169" i="1"/>
  <c r="G169" i="1"/>
  <c r="F169" i="1"/>
  <c r="E169" i="1"/>
  <c r="R168" i="1"/>
  <c r="Q168" i="1"/>
  <c r="G168" i="1"/>
  <c r="F168" i="1"/>
  <c r="E168" i="1"/>
  <c r="R151" i="1"/>
  <c r="Q151" i="1"/>
  <c r="G151" i="1"/>
  <c r="F151" i="1"/>
  <c r="E151" i="1"/>
  <c r="R177" i="1"/>
  <c r="Q177" i="1"/>
  <c r="G177" i="1"/>
  <c r="F177" i="1"/>
  <c r="E177" i="1"/>
  <c r="R176" i="1"/>
  <c r="Q176" i="1"/>
  <c r="G176" i="1"/>
  <c r="F176" i="1"/>
  <c r="E176" i="1"/>
  <c r="R175" i="1"/>
  <c r="Q175" i="1"/>
  <c r="G175" i="1"/>
  <c r="F175" i="1"/>
  <c r="E175" i="1"/>
  <c r="R45" i="1"/>
  <c r="Q45" i="1"/>
  <c r="G45" i="1"/>
  <c r="F45" i="1"/>
  <c r="R137" i="1"/>
  <c r="Q137" i="1"/>
  <c r="G137" i="1"/>
  <c r="F137" i="1"/>
  <c r="E137" i="1"/>
  <c r="R86" i="1"/>
  <c r="Q86" i="1"/>
  <c r="G86" i="1"/>
  <c r="F86" i="1"/>
  <c r="E86" i="1"/>
  <c r="R174" i="1"/>
  <c r="Q174" i="1"/>
  <c r="G174" i="1"/>
  <c r="F174" i="1"/>
  <c r="E174" i="1"/>
  <c r="R136" i="1"/>
  <c r="Q136" i="1"/>
  <c r="G136" i="1"/>
  <c r="F136" i="1"/>
  <c r="E136" i="1"/>
  <c r="R135" i="1"/>
  <c r="Q135" i="1"/>
  <c r="G135" i="1"/>
  <c r="F135" i="1"/>
  <c r="R123" i="1"/>
  <c r="Q123" i="1"/>
  <c r="G123" i="1"/>
  <c r="F123" i="1"/>
  <c r="E123" i="1"/>
  <c r="R124" i="1"/>
  <c r="Q124" i="1"/>
  <c r="G124" i="1"/>
  <c r="F124" i="1"/>
  <c r="E124" i="1"/>
  <c r="R122" i="1"/>
  <c r="Q122" i="1"/>
  <c r="G122" i="1"/>
  <c r="F122" i="1"/>
  <c r="E122" i="1"/>
  <c r="R14" i="1"/>
  <c r="Q14" i="1"/>
  <c r="G14" i="1"/>
  <c r="F14" i="1"/>
  <c r="E14" i="1"/>
  <c r="R120" i="1"/>
  <c r="Q120" i="1"/>
  <c r="G120" i="1"/>
  <c r="F120" i="1"/>
  <c r="E120" i="1"/>
  <c r="R111" i="1"/>
  <c r="Q111" i="1"/>
  <c r="G111" i="1"/>
  <c r="F111" i="1"/>
  <c r="E111" i="1"/>
  <c r="R110" i="1"/>
  <c r="Q110" i="1"/>
  <c r="G110" i="1"/>
  <c r="F110" i="1"/>
  <c r="E110" i="1"/>
  <c r="R109" i="1"/>
  <c r="Q109" i="1"/>
  <c r="G109" i="1"/>
  <c r="F109" i="1"/>
  <c r="E109" i="1"/>
  <c r="V173" i="1" l="1"/>
  <c r="V109" i="1"/>
  <c r="V120" i="1"/>
  <c r="V123" i="1"/>
  <c r="V15" i="1"/>
  <c r="V31" i="1"/>
  <c r="V74" i="1"/>
  <c r="V110" i="1"/>
  <c r="V135" i="1"/>
  <c r="V86" i="1"/>
  <c r="V45" i="1"/>
  <c r="V46" i="1"/>
  <c r="V111" i="1"/>
  <c r="V122" i="1"/>
  <c r="V136" i="1"/>
  <c r="V137" i="1"/>
  <c r="V52" i="1"/>
  <c r="V103" i="1"/>
  <c r="V30" i="1"/>
  <c r="V50" i="1"/>
  <c r="V38" i="1"/>
  <c r="V97" i="1"/>
  <c r="V49" i="1"/>
  <c r="V176" i="1"/>
  <c r="V168" i="1"/>
  <c r="V87" i="1"/>
  <c r="V70" i="1"/>
  <c r="V12" i="1"/>
  <c r="V36" i="1"/>
  <c r="V85" i="1"/>
  <c r="V54" i="1"/>
  <c r="V177" i="1"/>
  <c r="V163" i="1"/>
  <c r="V167" i="1"/>
  <c r="V35" i="1"/>
  <c r="V57" i="1"/>
  <c r="V66" i="1"/>
  <c r="V108" i="1"/>
  <c r="V62" i="1"/>
  <c r="V32" i="1"/>
  <c r="V175" i="1"/>
  <c r="V151" i="1"/>
  <c r="V166" i="1"/>
  <c r="V42" i="1"/>
  <c r="V28" i="1"/>
  <c r="V58" i="1"/>
  <c r="V107" i="1"/>
  <c r="V99" i="1"/>
  <c r="V162" i="1"/>
  <c r="V16" i="1"/>
  <c r="V56" i="1"/>
  <c r="V102" i="1"/>
  <c r="V51" i="1"/>
  <c r="V152" i="1"/>
  <c r="V161" i="1"/>
  <c r="V165" i="1"/>
  <c r="V150" i="1"/>
  <c r="V171" i="1"/>
  <c r="V48" i="1"/>
  <c r="V155" i="1"/>
  <c r="V164" i="1"/>
  <c r="V124" i="1"/>
  <c r="V174" i="1"/>
  <c r="V169" i="1"/>
  <c r="V172" i="1"/>
  <c r="V81" i="1"/>
  <c r="V22" i="1"/>
  <c r="V43" i="1"/>
  <c r="U182" i="1" l="1"/>
  <c r="R7" i="1"/>
  <c r="R8" i="1"/>
  <c r="R9" i="1"/>
  <c r="R10" i="1"/>
  <c r="R11" i="1"/>
  <c r="V8" i="1" l="1"/>
  <c r="V7" i="1"/>
  <c r="R182" i="1"/>
  <c r="V11" i="1"/>
  <c r="V10" i="1"/>
  <c r="V9" i="1"/>
  <c r="S182" i="1"/>
  <c r="Q7" i="1"/>
  <c r="Q8" i="1"/>
  <c r="Q9" i="1"/>
  <c r="Q10" i="1"/>
  <c r="Q11" i="1"/>
  <c r="Q6" i="1"/>
  <c r="V182" i="1" l="1"/>
  <c r="Q182" i="1"/>
  <c r="F7" i="1" l="1"/>
  <c r="G7" i="1"/>
  <c r="E8" i="1"/>
  <c r="F8" i="1"/>
  <c r="G8" i="1"/>
  <c r="E9" i="1"/>
  <c r="F9" i="1"/>
  <c r="G9" i="1"/>
  <c r="E10" i="1"/>
  <c r="F10" i="1"/>
  <c r="G10" i="1"/>
  <c r="E11" i="1"/>
  <c r="F11" i="1"/>
  <c r="G11" i="1"/>
  <c r="G6" i="1"/>
  <c r="F6" i="1"/>
</calcChain>
</file>

<file path=xl/sharedStrings.xml><?xml version="1.0" encoding="utf-8"?>
<sst xmlns="http://schemas.openxmlformats.org/spreadsheetml/2006/main" count="1516" uniqueCount="585">
  <si>
    <t>NOMBRE DE LA INSTITUCIÓN: GOBIERNO AUTONOMO DESCENTRALIZADO MUNICIPAL DE TIWINTZA</t>
  </si>
  <si>
    <t/>
  </si>
  <si>
    <t>INGRESOS ADICIONALES</t>
  </si>
  <si>
    <t>TOTAL DE REMUNERACIONES UNIFICADAS</t>
  </si>
  <si>
    <t>-</t>
  </si>
  <si>
    <t>FECHA ACTUALIZACIÓN DE LA INFORMACIÓN:</t>
  </si>
  <si>
    <t>PERIODICIDAD DE ACTUALIZACIÓN DE LA INFORMACIÓN: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</si>
  <si>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</si>
  <si>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</si>
  <si>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</si>
  <si>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</si>
  <si>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t>ENCARGOS Y SUBRROGACION ES</t>
  </si>
  <si>
    <t>Art. 7 de la Ley Orgánica de Transparencia y Acceso a la Información Pública - LOTAIP
c) La remuneración mensual por puesto y todo ingreso adicional, incluso el sistema de compensación, según lo establezcan las disposiciones correspondientes</t>
  </si>
  <si>
    <t>REMUNERACIONES MENSUALES
RUC: 1460021290001</t>
  </si>
  <si>
    <t>No.</t>
  </si>
  <si>
    <t>NOMBRES COMPLETOS DEL SERVIDOR</t>
  </si>
  <si>
    <t>FECHA DE INGRESO A LA INSTITUCIÓN</t>
  </si>
  <si>
    <t>AÑOS DE SERVICIOS DENTRO DE LA INSTITUCION</t>
  </si>
  <si>
    <t>RÉGIMEN LABORAL</t>
  </si>
  <si>
    <t>MODALIDAD CONTRACTUAL</t>
  </si>
  <si>
    <t>NUMERO DE PARTIDA PRESUPUESTARIA</t>
  </si>
  <si>
    <t>TIPO DE GASTO</t>
  </si>
  <si>
    <t>TIPO DE DISCAPACIDAD</t>
  </si>
  <si>
    <t>GRUPO OCUPACIONAL</t>
  </si>
  <si>
    <t>DENOMINACIÓN DEL PUESTO</t>
  </si>
  <si>
    <t>PROFESION         O         TITULO ACADEMICO</t>
  </si>
  <si>
    <t>REMUNERACION MENSUAL UNIFICADA</t>
  </si>
  <si>
    <t>REMUNERACION UNIFICADA ANUAL</t>
  </si>
  <si>
    <t>DECIMO TERCERA REMUNERACION</t>
  </si>
  <si>
    <t>DECIMO CUARTA REMUNERACION</t>
  </si>
  <si>
    <t>HORAS SUPLEMENTARI AS Y EXTRAORDINAR IAS</t>
  </si>
  <si>
    <t>TOTAL INGRESOS ADICIONALES</t>
  </si>
  <si>
    <t>AÑOS</t>
  </si>
  <si>
    <t>MESES</t>
  </si>
  <si>
    <t>DIAS</t>
  </si>
  <si>
    <t>1</t>
  </si>
  <si>
    <t>3.-   LEY ORGÁNICA DEL SERVICIO PÚBLICO NJS</t>
  </si>
  <si>
    <t>ELECCIÓN POPULAR</t>
  </si>
  <si>
    <t>111.51.01.05</t>
  </si>
  <si>
    <t>GASTO CORRIENTE</t>
  </si>
  <si>
    <t>FISICA</t>
  </si>
  <si>
    <t>NIVEL EJECUTIVO</t>
  </si>
  <si>
    <t>ALCALDE</t>
  </si>
  <si>
    <t>LICENCIADO EN CIENCIAS DE LA EDUCACION</t>
  </si>
  <si>
    <t>$     4.508,00</t>
  </si>
  <si>
    <t>NIVEL EJECUTIVO MEDIO</t>
  </si>
  <si>
    <t>CONCEJAL URBANO</t>
  </si>
  <si>
    <t>BACHILLER</t>
  </si>
  <si>
    <t>$     2.254,00</t>
  </si>
  <si>
    <t>BASICO</t>
  </si>
  <si>
    <t>CONCEJAL RURAL</t>
  </si>
  <si>
    <t>LIBRE NOMBRAMIENTO Y REMOCIÓN</t>
  </si>
  <si>
    <t>GASTO INVERSION</t>
  </si>
  <si>
    <t>NJS2</t>
  </si>
  <si>
    <t>INGENIERO CIVIL</t>
  </si>
  <si>
    <t>$     2.368,00</t>
  </si>
  <si>
    <t>1400381404</t>
  </si>
  <si>
    <t>KAJEKAI AWAK MARIA MARGARITA</t>
  </si>
  <si>
    <t>2.-   LEY ORGÁNICA DEL SERVICIO PÚBLICO 20
GRADOS</t>
  </si>
  <si>
    <t>NOMBRAMIENTO PERMANENTE</t>
  </si>
  <si>
    <t>SERVIDOR PUBLICO DE APOYO 3</t>
  </si>
  <si>
    <t>SECRETARIA DE LA DIRECCION DE OBRAS PUBLICAS</t>
  </si>
  <si>
    <t>BACHILLER EN SECRETARIADO EJECUTIVO</t>
  </si>
  <si>
    <t>$        675,00</t>
  </si>
  <si>
    <t>1801618917</t>
  </si>
  <si>
    <t>ALVAREZ ALVAREZ STEVE CARLO MAGNO</t>
  </si>
  <si>
    <t>SERVIDOR PUBLICO 7</t>
  </si>
  <si>
    <t>FISCALIZADOR 1</t>
  </si>
  <si>
    <t>$     1.620,00</t>
  </si>
  <si>
    <t>0702937343</t>
  </si>
  <si>
    <t>CHAMBA CHAMBA MARCO TULIO</t>
  </si>
  <si>
    <t>FISCALIZADOR 2</t>
  </si>
  <si>
    <t>CONTRATOS OCASIONALES</t>
  </si>
  <si>
    <t>SERVIDOR PUBLICO 6</t>
  </si>
  <si>
    <t>1400594618</t>
  </si>
  <si>
    <t>CABRERA MOLINA JULIO EMILIO</t>
  </si>
  <si>
    <t>GASTO INVERSIÓN</t>
  </si>
  <si>
    <t>1400264741</t>
  </si>
  <si>
    <t>GUAILLAZACA LOZANO LUIS ROSENDO</t>
  </si>
  <si>
    <t>1.-   CÓDIGO DEL TRABAJO</t>
  </si>
  <si>
    <t>CONTRATO INDEFINIDO</t>
  </si>
  <si>
    <t>361.71.01.06</t>
  </si>
  <si>
    <t>SERVIDOR PUBLICO DE SERVICIO 1</t>
  </si>
  <si>
    <t>$        527,00</t>
  </si>
  <si>
    <t>1400387989</t>
  </si>
  <si>
    <t>SHARUP WAJARAI JAIME LEONCIO</t>
  </si>
  <si>
    <t>OPCIONAL /</t>
  </si>
  <si>
    <t>SERVIDOR PUBLICO DE APOYO 2</t>
  </si>
  <si>
    <t>LLIVIZACA MERA JORGE LUIS</t>
  </si>
  <si>
    <t>MASHINKIASH UWIJINT JIMPIKIT ANTONIO</t>
  </si>
  <si>
    <t>1400173132</t>
  </si>
  <si>
    <t>SANTIAK YANTSE PUJUPAT BOSCO</t>
  </si>
  <si>
    <t>WISUMA JUANA JUAN DANIEL</t>
  </si>
  <si>
    <t>CODIGO DEL TRABAJO</t>
  </si>
  <si>
    <t>KAJEKAI SANCHIM LUIS PEDRO</t>
  </si>
  <si>
    <t>SHARIANA PUTZUMA EMILIO SILVERIO</t>
  </si>
  <si>
    <t>1400359327</t>
  </si>
  <si>
    <t>SHARUP WAJAI BENITO MANFREDO</t>
  </si>
  <si>
    <t>1400171748</t>
  </si>
  <si>
    <t>PUWAINCHIR CHUMPI FRANCISCO</t>
  </si>
  <si>
    <t>MAESTRO ALBAÑIL
TITULADO POR LA DEFENSA DEL ARTESANO</t>
  </si>
  <si>
    <t>0101141364</t>
  </si>
  <si>
    <t>PERALTA PERALTA ERNESTO ANTONIO</t>
  </si>
  <si>
    <t>SERVIDOR PUBLICO DE SERVICIOS 1</t>
  </si>
  <si>
    <t>1400543680</t>
  </si>
  <si>
    <t>URGILES SOLORZANO HECTOR MARCELO</t>
  </si>
  <si>
    <t>VASQUEZ ORDOÑEZ FIDEL ANTONIO</t>
  </si>
  <si>
    <t>SERVIDOR PUBLICO DE APOYO 4</t>
  </si>
  <si>
    <t>LOZANO QUIROGA CARLOS GERARDO</t>
  </si>
  <si>
    <t>1400374656</t>
  </si>
  <si>
    <t>VISCAINO TUCTO LUIS JACINTO</t>
  </si>
  <si>
    <t>1400295562</t>
  </si>
  <si>
    <t>MOROCHO ARIZAGA ANGEL POLIVIO</t>
  </si>
  <si>
    <t>SOLORZANO VASQUEZ JERSON MARCELO</t>
  </si>
  <si>
    <t>1400189484</t>
  </si>
  <si>
    <t>TOLEDO COBOS ANGEL ANTONIO</t>
  </si>
  <si>
    <t>1400404131</t>
  </si>
  <si>
    <t>ANGUASHA ANTUASH RAMON</t>
  </si>
  <si>
    <t>SERVIDOR PUBLICO 3</t>
  </si>
  <si>
    <t>1400576599</t>
  </si>
  <si>
    <t>ASHANKA HUASHICTA IVAN GALO</t>
  </si>
  <si>
    <t>0102102423</t>
  </si>
  <si>
    <t>CALLE COYAGO LEON BENIGNO</t>
  </si>
  <si>
    <t>1400262232</t>
  </si>
  <si>
    <t>DURAN SACOTO ARIOLFO SALOMON</t>
  </si>
  <si>
    <t>1400613756</t>
  </si>
  <si>
    <t>LOZANO DIAZ ROMULO VICENTE</t>
  </si>
  <si>
    <t>1400427892</t>
  </si>
  <si>
    <t>NAJAMTAI CHIRIAPA SHAKAIM JORGE</t>
  </si>
  <si>
    <t>1400779839</t>
  </si>
  <si>
    <t>NURINKIAS TUKUP HERNAN ISRAEL</t>
  </si>
  <si>
    <t>1400264154</t>
  </si>
  <si>
    <t>KAYAP ANKUASH BRAULIO MIGUEL</t>
  </si>
  <si>
    <t>253.71.01.05</t>
  </si>
  <si>
    <t>1600510547</t>
  </si>
  <si>
    <t>LASCANO ANDRADE BOLIVAR RUBEN</t>
  </si>
  <si>
    <t>ESPECIALISTA DE TURISMO</t>
  </si>
  <si>
    <t>1103749519</t>
  </si>
  <si>
    <t>QUEZADA PIZARRO LUIS FERNANDO</t>
  </si>
  <si>
    <t>SERVIDOR PUBLICO
7</t>
  </si>
  <si>
    <t>ESPECIALISTA EN DESARROLLO PRODUCTIVO Y PECUARIO</t>
  </si>
  <si>
    <t>SERVIDOR PUBLICO 5</t>
  </si>
  <si>
    <t>1400292874</t>
  </si>
  <si>
    <t>UNKUCH PUJUPAT ESTEBAN CARLOS</t>
  </si>
  <si>
    <t>TECNICO EN SEGURIDAD ALIMENTARIA</t>
  </si>
  <si>
    <t>SERVIDOR PUBLICO DE APOYO 1</t>
  </si>
  <si>
    <t>$        585,00</t>
  </si>
  <si>
    <t>252.71.01.05</t>
  </si>
  <si>
    <t>251.71.01.05</t>
  </si>
  <si>
    <t>1400310106</t>
  </si>
  <si>
    <t>USHPA MASHIANDA GABRIEL FERNANDO</t>
  </si>
  <si>
    <t>MIEMBRO PRINCIPAL DE LA JCPD 2</t>
  </si>
  <si>
    <t>PROFESOR DE
SEGUNDA ENSEÑANZA (SICOLOGIA</t>
  </si>
  <si>
    <t>SHUIR WANI EDGAR RAMON</t>
  </si>
  <si>
    <t>311.71.01.05</t>
  </si>
  <si>
    <t>ASISTENTE ADMINISTRATIVO</t>
  </si>
  <si>
    <t>ZABALA ARIAS CARLOS XAVIER</t>
  </si>
  <si>
    <t>SERVIDOR PUBLICO 1</t>
  </si>
  <si>
    <t>BOMBERO</t>
  </si>
  <si>
    <t>SECRETARIO GENERAL</t>
  </si>
  <si>
    <t>ABOGADO</t>
  </si>
  <si>
    <t>SHIMPIUKAT MASHIANT NILA MARTA</t>
  </si>
  <si>
    <t>SECRETARIA DE ALCALDIA</t>
  </si>
  <si>
    <t>DIRECTOR ADMINISTRATIVO</t>
  </si>
  <si>
    <t>ROJAS GARCÍA MARCELA GUADALUPE</t>
  </si>
  <si>
    <t>INGENIERO COMERCIAL</t>
  </si>
  <si>
    <t>JEFE DE COMUNICACION SOCIAL Y PRENSA</t>
  </si>
  <si>
    <t>ARBOLEDA ARBOLEDA AMADO ARNULFO</t>
  </si>
  <si>
    <t>111.51.01.06</t>
  </si>
  <si>
    <t>WACHAPA ANTUASH JUAN</t>
  </si>
  <si>
    <t>GUZMAN VALVERDE IVAN RAMIRO</t>
  </si>
  <si>
    <t>AWANANCH UNKUCH TERESA MARIA</t>
  </si>
  <si>
    <t>TSAMARAINT SAANT ANGELINA LIVIA</t>
  </si>
  <si>
    <t>NURINKIAS CHIRIAP RAFAEL EMILIO</t>
  </si>
  <si>
    <t>GUARDIA NOCTURNO 1</t>
  </si>
  <si>
    <t>UNKUCH PUJUPAT SHARIMIAT JAIME</t>
  </si>
  <si>
    <t>GUARDIA NOCTURNO 2</t>
  </si>
  <si>
    <t>YURANGUI JUANGA REMIGIO PABLO</t>
  </si>
  <si>
    <t>GUARDIA NOCTURNO 3</t>
  </si>
  <si>
    <t>121.51.01.05</t>
  </si>
  <si>
    <t>DIRECTOR FINANCIERO</t>
  </si>
  <si>
    <t>BACHILLER DE
SERVICIOS INFORMACION Y COMERCIALIZACION</t>
  </si>
  <si>
    <t>TESORERO</t>
  </si>
  <si>
    <t>ECONOMISTA</t>
  </si>
  <si>
    <t>ESPINOZA ZHICAY MONICA GISELA</t>
  </si>
  <si>
    <t>LICENCIADA EN CONTABILIDAD Y AUDITORIA</t>
  </si>
  <si>
    <t>KANKUA KAYUK PUAR VILMA</t>
  </si>
  <si>
    <t>SERVIDOR PUBLICO 2</t>
  </si>
  <si>
    <t>PROCURADOR SINDICO</t>
  </si>
  <si>
    <t>1400494090</t>
  </si>
  <si>
    <t>MARIAN UNUP JUAN BENITO</t>
  </si>
  <si>
    <t>PUWAINCHIR SEKUUT IKIAM CARLOS</t>
  </si>
  <si>
    <t>KAYAP ANKUASH JUAN SILVERIO</t>
  </si>
  <si>
    <t>POLICIA MUNICIPAL 1</t>
  </si>
  <si>
    <t>DIRECTOR DE PLANIFICACION Y ORDENAMIENTO TERRITORIAL</t>
  </si>
  <si>
    <t>ARQUITECTO</t>
  </si>
  <si>
    <t>0103183794</t>
  </si>
  <si>
    <t>YUMBLA AREVALO JOSE LUIS</t>
  </si>
  <si>
    <t>PLANIFICADOR</t>
  </si>
  <si>
    <t>1400431167</t>
  </si>
  <si>
    <t>MORENO BENITEZ VICTOR ELEODORO</t>
  </si>
  <si>
    <t>NÚMERO DE
IDENTIFICACIÓN</t>
  </si>
  <si>
    <t>105685911</t>
  </si>
  <si>
    <t>LLIVISACA IQUIAN SANTIAGO ISRAEL</t>
  </si>
  <si>
    <t>AGUIRRE VASQUEZ JOHNSON ISRAEL</t>
  </si>
  <si>
    <t>ASISTENTE ADMINISTRATIVO  DE LA DIRECCION ADMINISTRATIVA</t>
  </si>
  <si>
    <t>MENSUAL</t>
  </si>
  <si>
    <t>UNIDAD ADMINISTRATIVA DE TALENTO HUMANO</t>
  </si>
  <si>
    <t>DIRECTOR DE OBRAS PUBLICAS</t>
  </si>
  <si>
    <t>TECNICO AMBIENTAL DESECHOS SOLIDOS Y PETREOS</t>
  </si>
  <si>
    <t>CHOFER DE VEHÍCULOS PESADOS 4</t>
  </si>
  <si>
    <t>DIRECTOR DE DESARROLLO SOCIAL CULTURA DEPORTES TURISMO, SOBERANIA ALIMENTARIA, PECUARIA Y PRODUCTIVO</t>
  </si>
  <si>
    <t>ASISTENTE ADMINISTRATIVO DE LA DIRECCION DE DESARROLLO SOCIAL CULTURA DEPORTES TURISMO, SOBERANIA ALIMENTARIA, PECUARIA Y PRODUCTIVO</t>
  </si>
  <si>
    <t>AUXILIAR DE SERVICIOS - CONSERJE 1</t>
  </si>
  <si>
    <t>AUXILIAR DE SERVICIOS - CONSERJE 2</t>
  </si>
  <si>
    <t xml:space="preserve">CONTADOR GENERAL </t>
  </si>
  <si>
    <t>AUXILIAR CONTABLE 1</t>
  </si>
  <si>
    <t>SECRETARIO OFICINISTA</t>
  </si>
  <si>
    <t>TOPOGRAFO</t>
  </si>
  <si>
    <t>371.71.01.05</t>
  </si>
  <si>
    <t>361.71.01.05</t>
  </si>
  <si>
    <t>371.71.01.06</t>
  </si>
  <si>
    <t>131.51.01.06</t>
  </si>
  <si>
    <t>131.51.01.05</t>
  </si>
  <si>
    <t>SERVIDOR PUBLICO  1</t>
  </si>
  <si>
    <t>SERVIDOR PUBLICO 9</t>
  </si>
  <si>
    <t>SERVIDOR PUBLICO MUNICIPAL 5</t>
  </si>
  <si>
    <t>SERVIDOR PUBLICO MUNICIPAL 1</t>
  </si>
  <si>
    <t>NIVEL JERARQUICO SUPERIOR 2</t>
  </si>
  <si>
    <t>INGENIERO AMBIENTAL</t>
  </si>
  <si>
    <t>INGENIERO EN MEDIO AMBIENTE</t>
  </si>
  <si>
    <t xml:space="preserve">BACHILLER </t>
  </si>
  <si>
    <t>MAGISTER EN PROYECTOS TURISTICOS</t>
  </si>
  <si>
    <t>DR. EN VETERINARIA</t>
  </si>
  <si>
    <t>CHUP ETSA ISMAEL ORLANDO</t>
  </si>
  <si>
    <t>BACHILLER EN CIENCAS</t>
  </si>
  <si>
    <t>SUNKA KUNKUMAS YOSELIN STHEFANIA</t>
  </si>
  <si>
    <t>LOZANO TAPIA DARWIN JAVIER</t>
  </si>
  <si>
    <t>PLACENCIA GUARTATANGA ANA GABRIELA</t>
  </si>
  <si>
    <t>SHARIANA  JUA DIANA CLELIA</t>
  </si>
  <si>
    <t>SECUNDARIA</t>
  </si>
  <si>
    <t>BACHILLER EN CIENCIAS SOCIALES</t>
  </si>
  <si>
    <t>BACHILLER EN CIENCIAS</t>
  </si>
  <si>
    <t>AYUDANTE DE MAQUINARIA 1</t>
  </si>
  <si>
    <t>AYUDANTE DE MAQUINARIA 2</t>
  </si>
  <si>
    <t>BACHILLER  EN SERVICIOS VENTAS E INFORMACION TURISTICA</t>
  </si>
  <si>
    <t>MORENO BENITEZ VANESA TAYLI</t>
  </si>
  <si>
    <t>NAWECH TSEREMP NAIKAI GERVACIO</t>
  </si>
  <si>
    <t>CHOFER DE VEHÍCULOS PESADOS 5</t>
  </si>
  <si>
    <t>SANCHIM WACHAPA  MICAELA LEOVANA</t>
  </si>
  <si>
    <t xml:space="preserve">ASISTENTE ADMINISTRATIVO DE LA DIRECCION DE PLANIFICACION Y ORDENAMIENTO TERRITORIAL </t>
  </si>
  <si>
    <t>BACHILLER  TECNICO DE  SERVICIOS  VENTAS E INFORMACION TURISTICA</t>
  </si>
  <si>
    <t>TECNICO DE MANEJO DE BIENES Y PROVEEDURIA</t>
  </si>
  <si>
    <t>PROMOTOR CULTURAL PROFESOR DE DANZA</t>
  </si>
  <si>
    <t>BACHILLER EN POLIVALENTE  INFORMATICA</t>
  </si>
  <si>
    <t>BACHILLER TECNICO  EN ADMINISTRACION DE SISTEMAS</t>
  </si>
  <si>
    <t>GUARDALMACEN GENERAL Y CONTROL DE ACTIVOS FIJOS</t>
  </si>
  <si>
    <t>LICENCIADO EN CONTABILIDAD Y AUDITORIA</t>
  </si>
  <si>
    <t>UNKUCH MARIAN AGUSTINA GEOVANNA</t>
  </si>
  <si>
    <t>COMISARIO DE ORNATO CONSTRUCCIONES, MEDIO AMBIENTE, HIGIENE Y ABASTOS</t>
  </si>
  <si>
    <t>JEFE DE PROYECTOS Y FISCALIZACION</t>
  </si>
  <si>
    <t>MIEMBRO PRINCIPAL DE LA JCPD 1</t>
  </si>
  <si>
    <t>ALVAREZ ASITIMBAY JENNY MARISOL</t>
  </si>
  <si>
    <t>SERVIDOR PUBLICO 4</t>
  </si>
  <si>
    <t>TECNICO DE TRABAJO SOCIAL</t>
  </si>
  <si>
    <t>SERVIDOR PUBLICO DE SERVICIO 5</t>
  </si>
  <si>
    <t xml:space="preserve">BACHILLER  EN CIENCIAS </t>
  </si>
  <si>
    <t>CASTELLANOS SANCHEZ EDA MARIA</t>
  </si>
  <si>
    <t>SERVIDOR PUBLICO DE APOYO 5</t>
  </si>
  <si>
    <t>TECNICO DE TRANSITO TRANSPORTE TERRESTRE Y SEGURIDAD VIAL</t>
  </si>
  <si>
    <t xml:space="preserve">INGENIERAO EN CONTABILIDAD Y AUDITORIA </t>
  </si>
  <si>
    <t>SECRETARIO EJECUTIVO CEL CCPD Y ADMINISTRADOR DE CONVENIOS INTERINSTITUCIONALES</t>
  </si>
  <si>
    <t>BACHILLER EN MECANICA AUTOMOTRIZ</t>
  </si>
  <si>
    <t>SERVIDOR PUBLICO DE SERVICIOS 5</t>
  </si>
  <si>
    <t>AUDITIVA</t>
  </si>
  <si>
    <t>CHOFER DE VEHÍCULOS PESADOS 1</t>
  </si>
  <si>
    <t>(07) 3702205 EXTENSIÓN 150</t>
  </si>
  <si>
    <t>ENTRENADOR DE FUTBOL EN LA PARROQUIA SAN JOSE DE MORONA</t>
  </si>
  <si>
    <t>ENTRENADOR DE FUTBOL EN LA PARROQUIA SANTIAGO</t>
  </si>
  <si>
    <t>UJUKAM NAWECH JUANA MARITZA</t>
  </si>
  <si>
    <t>YANKUR WARUSH LUZ MARIA</t>
  </si>
  <si>
    <t>255.71.01.05.04</t>
  </si>
  <si>
    <t>255.71.01.05.06</t>
  </si>
  <si>
    <t>EDUCADORA PARA EL CENTRO DE DESARROLLO INFANTIL INTEGRAL CDI DE LA UNIDAD DE ATENCIÓN ORQUIDEA ORIENTAL</t>
  </si>
  <si>
    <t>EDUCADORA PARA EL CENTRO DE DESARROLLO INFANTIL INTEGRAL CDI DE LA UNIDAD DE ATENCIÓN CENTINELA DEL HITO 24</t>
  </si>
  <si>
    <t>NAJAMTAI WISUM YESICA CECIBEL</t>
  </si>
  <si>
    <t>HIDALGO GUZMAN WILMER ENRIQUE</t>
  </si>
  <si>
    <t>PITIUR YANKUR GENRY JHOFER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</si>
  <si>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KAJEKAI AWAK RONAL ROBERTO</t>
  </si>
  <si>
    <t>LOZANO GUZMAN CESAR XAVIER</t>
  </si>
  <si>
    <t>SANTILLAN ZAMBRANO CORNELIO TEODORO</t>
  </si>
  <si>
    <t>CHOFER DE VEHÍCULOS PESADOS 6</t>
  </si>
  <si>
    <t>CHOFER DE VEHÍCULOS PESADOS 7</t>
  </si>
  <si>
    <t>BACHILLER   EN PRODUCCION AGROPECUARIO</t>
  </si>
  <si>
    <t>ARQUITECTA</t>
  </si>
  <si>
    <t>GARZON TORRES JUNIOR MAURICIO</t>
  </si>
  <si>
    <t>CHOFER DE VEHÍCULOS PESADOS 8</t>
  </si>
  <si>
    <t>CHOFER DE VEHÍCULOS PESADOS 9</t>
  </si>
  <si>
    <t>BACHILLER EN MECANICA INDUSTRIAL</t>
  </si>
  <si>
    <t>UNKUCH PUJUPAT CRISTIAN FABIAN</t>
  </si>
  <si>
    <t>TECNICO EN PROYECTOS</t>
  </si>
  <si>
    <t>NAJAMTAI WISUM STALIN NADIER</t>
  </si>
  <si>
    <t>SERVIDOR PUBLICO DE SERVICIO 6</t>
  </si>
  <si>
    <t>JEFE DE LA UATH</t>
  </si>
  <si>
    <t xml:space="preserve">ANALISTA DE LA UATH </t>
  </si>
  <si>
    <t>UNGUCHA DIAZ PABLO JHILMAR</t>
  </si>
  <si>
    <t>ITITIAJ TSAMARAINT NIXON LENIN</t>
  </si>
  <si>
    <t>AYUDANTE DE MECANICA</t>
  </si>
  <si>
    <t>MOROCHO TORRES PAOLA ISAMAR</t>
  </si>
  <si>
    <t>CARCHI MOROCHO  DIGNA VERONICA</t>
  </si>
  <si>
    <t xml:space="preserve">PALOMINO SURIQUIA PABLO ANIVAL </t>
  </si>
  <si>
    <t>ESPINOZA CORDOVA GENESIS FERNANDA</t>
  </si>
  <si>
    <t>TECNOLOGO EN CONTABILIDAD</t>
  </si>
  <si>
    <t xml:space="preserve">SIRANAULA ESPINOSA MARCO LENIN </t>
  </si>
  <si>
    <t>TECNOLOGO</t>
  </si>
  <si>
    <t>MEDICO OCUPACIONAL</t>
  </si>
  <si>
    <t>NAWECH UNTSUCH TANKAMASH AGUSTIN</t>
  </si>
  <si>
    <t>131.51.01.07</t>
  </si>
  <si>
    <t>POLICIA MUNICIPAL 2</t>
  </si>
  <si>
    <t>CONDUCTOR PROFESIONAL</t>
  </si>
  <si>
    <t>SUPERVISOR DE CORREO/CONTROL DE ENTREGA Y DESPACHO DE CORRESPONDENCIA</t>
  </si>
  <si>
    <t>TECNICO DE ARCHIVO</t>
  </si>
  <si>
    <t>111.51.01.05.</t>
  </si>
  <si>
    <t>GUACHO MALCA REBECA ALEXANDRA</t>
  </si>
  <si>
    <t>SERVIDOR PUBLICO 2 GRADO 8</t>
  </si>
  <si>
    <t>TECNICO EN SISTEMAS Y TELECOMUNICACIONES</t>
  </si>
  <si>
    <t>CONTRATO A PRUEBA</t>
  </si>
  <si>
    <t>CONTROLADOR Y DESPACHADOR DE COMBUSTIBLE</t>
  </si>
  <si>
    <t>ANALISTA DE COMUNICACIÓN SOCIAL  Y PRENSA</t>
  </si>
  <si>
    <t>RELACIONADOR PUBLICO</t>
  </si>
  <si>
    <t>NANTIPIA ZABALA DORIS EDITH</t>
  </si>
  <si>
    <t>TECNICO DE SONIDO</t>
  </si>
  <si>
    <t>SERVIDOR PUBLICO DE APOYO 1 GRADO 3</t>
  </si>
  <si>
    <t>TECNICO EN RECAUDACION</t>
  </si>
  <si>
    <t xml:space="preserve">TECNICO DE REGISTRO DE LA PROPIEDAD </t>
  </si>
  <si>
    <t>MIEMBRO PRINCIPAL DE LA JCPD 3</t>
  </si>
  <si>
    <t>PSICOLOGO</t>
  </si>
  <si>
    <t>TECNICO DE APOYO DE CULTURA Y DEPORTES</t>
  </si>
  <si>
    <t>TENECORA TENECELA JONATAN FRANCISCO</t>
  </si>
  <si>
    <t>SERVIDOR PUBLICO DE APOYO 1 GRADO 4</t>
  </si>
  <si>
    <t xml:space="preserve">ENTRENADOR DE FUTBOL </t>
  </si>
  <si>
    <t xml:space="preserve">CONTROLADOR  OPERACIONAL </t>
  </si>
  <si>
    <t>ZABALA WACHAPA ROBERTO CARLOS</t>
  </si>
  <si>
    <t>353.71.01.06</t>
  </si>
  <si>
    <t>TECNICO DE APOYO EN SEGURIDAD ALIMENTARIA</t>
  </si>
  <si>
    <t>INGENIERO AGROPECUARIO</t>
  </si>
  <si>
    <t>FAREZ SALDAÑA SELINDA ORTENCIA</t>
  </si>
  <si>
    <t>WAJARAI CHAMIK JULIA JESICA</t>
  </si>
  <si>
    <t>NAJAMTAI  KAJEKAI NIEVES LUZMILA</t>
  </si>
  <si>
    <t>LOZANO GUZMAN ROSAURA MARIBEL</t>
  </si>
  <si>
    <t>255.71.01.05</t>
  </si>
  <si>
    <t>EDUCADORA PARA EL CENTRO DE DESARROLLO INFANTIL INTEGRAL CDI DE LA UNIDAD DE ATENCIÓN CENTINELA DEL HITO 25</t>
  </si>
  <si>
    <t>EDUCADORA PARA EL CENTRO DE DESARROLLO INFANTIL INTEGRAL CDI DE LA UNIDAD DE ATENCIÓN CENTINELA DEL HITO 26</t>
  </si>
  <si>
    <t>EDUCADORA PARA EL CENTRO DE DESARROLLO INFANTIL INTEGRAL CDI DE LA UNIDAD DE ATENCIÓN CENTINELA DEL HITO 27</t>
  </si>
  <si>
    <t>INGINIERO CIVIL</t>
  </si>
  <si>
    <t>AYUDANTE DE TOPOGRAFIA</t>
  </si>
  <si>
    <t>NARANKAS MUKUIMP TIWI JOSE</t>
  </si>
  <si>
    <t>NAJAMTAI CHIWIANT ACHUAR DANILO</t>
  </si>
  <si>
    <t xml:space="preserve">TECNICO OPERATIVO DE GESTION DE RIESGOS </t>
  </si>
  <si>
    <t>TECNICO DEL SISTEMA DE AGUA POTABLE Y ALCANTARRILLADO</t>
  </si>
  <si>
    <t>OPERADOR DE PLANTA  DE TRATAMIENTO DE AGUA POTABLE</t>
  </si>
  <si>
    <t>CONTROLADOR DE MANTENIMIENTO  DE AGUA POTABLE</t>
  </si>
  <si>
    <t>CONTROLADOR OPERACIONAL/SISTEMA DE AGUA POTABLE</t>
  </si>
  <si>
    <t>JORNALERO DE OBRAS PÚBLICAS/SISTEMA DE AGUA POTABLE</t>
  </si>
  <si>
    <t>SERVIDOR PUBLICO DE SERVICIO 1 GRADO 3</t>
  </si>
  <si>
    <t>KUNKUMAS TUNTUAM MARIA ROSALINA</t>
  </si>
  <si>
    <t>JIMPIKIT SHARIANA NORMA REBECA</t>
  </si>
  <si>
    <t>TANCHIM SHARUP NUNKUICH NATIVIDAD</t>
  </si>
  <si>
    <t>JORNALERO DE OBRAS PÚBLICAS/AMBIENTE DESECHOS SOLIDOS Y PETREOS 1</t>
  </si>
  <si>
    <t>JORNALERO DE OBRAS PÚBLICAS/AMBIENTE DESECHOS SOLIDOS Y PETREOS 2</t>
  </si>
  <si>
    <t>JORNALERO DE OBRAS PÚBLICAS/AMBIENTE DESECHOS SOLIDOS Y PETREOS 3</t>
  </si>
  <si>
    <t>JORNALERO DE OBRAS PÚBLICAS/AMBIENTE DESECHOS SOLIDOS Y PETREOS 4</t>
  </si>
  <si>
    <t>JORNALERO DE OBRAS PÚBLICAS/AMBIENTE DESECHOS SOLIDOS Y PETREOS 5</t>
  </si>
  <si>
    <t>JORNALERO DE OBRAS PÚBLICAS/AMBIENTE DESECHOS SOLIDOS Y PETREOS 6</t>
  </si>
  <si>
    <t>JORNALERO DE OBRAS PÚBLICAS/AMBIENTE DESECHOS SOLIDOS Y PETREOS 7</t>
  </si>
  <si>
    <t>JORNALERO DE OBRAS PÚBLICAS/AMBIENTE DESECHOS SOLIDOS Y PETREOS 8</t>
  </si>
  <si>
    <t>JORNALERO DE OBRAS PÚBLICAS/AMBIENTE DESECHOS SOLIDOS Y PETREOS 9</t>
  </si>
  <si>
    <t>JORNALERO DE OBRAS PÚBLICAS/AMBIENTE DESECHOS SOLIDOS Y PETREOS 10</t>
  </si>
  <si>
    <t>CHOFER DE VEHÍCULOS PESADOS /RECOLECTOR 1</t>
  </si>
  <si>
    <t>SACARIAS KUNKUMAS EDWIN GEOVANNY</t>
  </si>
  <si>
    <t>SERVIDOR PUBLICO DE SERVICIO 3</t>
  </si>
  <si>
    <t>OPERADOR DE MAQUINARIA O EQUIPO PESADO</t>
  </si>
  <si>
    <t>OPERADOR DE MAQUINARIA PESADA</t>
  </si>
  <si>
    <t>JEFE DE TRABAJOS</t>
  </si>
  <si>
    <t>INSPECTOR DE SERVICIOS MUNICIPALES</t>
  </si>
  <si>
    <t>AYUDANTE DE CARPINTERIA</t>
  </si>
  <si>
    <t>TENTETS UJUKAM JHONTAN NEPTALI</t>
  </si>
  <si>
    <t>JORNALERO DE OBRAS PÚBLICAS/INFRAESTRUCTURA 1</t>
  </si>
  <si>
    <t>JORNALERO DE OBRAS PÚBLICAS/INFRAESTRUCTURA 2</t>
  </si>
  <si>
    <t>JORNALERO DE OBRAS PÚBLICAS/INFRAESTRUCTURA 3</t>
  </si>
  <si>
    <t>JORNALERO DE OBRAS PÚBLICAS/INFRAESTRUCTURA 4</t>
  </si>
  <si>
    <t>JORNALERO DE OBRAS PÚBLICAS/INFRAESTRUCTURA 5</t>
  </si>
  <si>
    <t>JORNALERO DE OBRAS PÚBLICAS/INFRAESTRUCTURA 6</t>
  </si>
  <si>
    <t>JORNALERO DE OBRAS PÚBLICAS/INFRAESTRUCTURA 7</t>
  </si>
  <si>
    <t>SUPERVISOR Y TECNICO VIAL</t>
  </si>
  <si>
    <t>JEFE DEL EQUIPO CAMINERO</t>
  </si>
  <si>
    <t>SHARUP WAJAI TELMO RODRIGO</t>
  </si>
  <si>
    <t>CHOFER DE VEHÍCULOS PESADOS 2</t>
  </si>
  <si>
    <t>CHOFER DE VEHÍCULOS PESADOS 3</t>
  </si>
  <si>
    <t>OPERADOR DE MAQUINARIA  O EQUIPO PESADO 1</t>
  </si>
  <si>
    <t>OPERADOR DE MAQUINARIA  O EQUIPO PESADO 2</t>
  </si>
  <si>
    <t>OPERADOR DE MAQUINARIA  O EQUIPO PESADO 3</t>
  </si>
  <si>
    <t>OPERADOR DE MAQUINARIA  O EQUIPO PESADO 4</t>
  </si>
  <si>
    <t>OPERADOR DE MAQUINARIA  O EQUIPO PESADO 5</t>
  </si>
  <si>
    <t>OPERADOR DE MAQUINARIA  O EQUIPO PESADO 6</t>
  </si>
  <si>
    <t>OPERADOR DE MAQUINARIA  O EQUIPO PESADO 7</t>
  </si>
  <si>
    <t>OPERADOR DE MAQUINARIA  O EQUIPO PESADO 8</t>
  </si>
  <si>
    <t>OPERADOR DE MAQUINARIA  O EQUIPO PESADO 9</t>
  </si>
  <si>
    <t>OPERADOR DE MAQUINARIA  O EQUIPO PESADO 10</t>
  </si>
  <si>
    <t>OPERADOR DE GABARRA SAN JOSE DE MORONA</t>
  </si>
  <si>
    <t>OPERADOR DE GABARRA</t>
  </si>
  <si>
    <t>ANALISTA DE MECANICA</t>
  </si>
  <si>
    <t>JEFE DE TALLERES DE MANTENIMEINTO Y REPARACION DE DE MAQUINARIO O EQUIPO PESADO</t>
  </si>
  <si>
    <t>TECNICO DE OPERACIÓN DE MANTENIMIENTO DE MAQUINARIA/ O EQUIPOS /TECNICO DE OPERACIÓN MECANICA SUELDA, ELECTRICIDAD VARIOS</t>
  </si>
  <si>
    <t>INSPECTOR OPERATIVO DEL TALLER DE SOLDADURA Y ELECTRICO</t>
  </si>
  <si>
    <t>SOLDADOR</t>
  </si>
  <si>
    <t>CANDO FIGUEROA LUIS FERNANDO</t>
  </si>
  <si>
    <t>TECNICO BOMBERIL</t>
  </si>
  <si>
    <t>SANTIAK JUA MATIAS ISRAEL</t>
  </si>
  <si>
    <t xml:space="preserve">CHOFER </t>
  </si>
  <si>
    <t>JORNALERO DE OBRAS PÚBLICAS/INFRAESTRUCTURA 10</t>
  </si>
  <si>
    <t>SAANT TSENKUSH SILVIA SUSANA</t>
  </si>
  <si>
    <t>AUXILIAR DE ARCHIVO</t>
  </si>
  <si>
    <t>TORRES LOZANO RONNY FERNANDO</t>
  </si>
  <si>
    <t>SHARUP ANGUASHA MARIA PASCUALINA</t>
  </si>
  <si>
    <t>AUXILIAR DE ARCHIVO 2</t>
  </si>
  <si>
    <t>AUXILIAR DE SUPERVISION DE LA UATH</t>
  </si>
  <si>
    <t>TRABAJADOR NIVEL 2/224</t>
  </si>
  <si>
    <t>TRABAJADOR NIVEL 1/14</t>
  </si>
  <si>
    <t xml:space="preserve">CONTRATO OCASIONALES </t>
  </si>
  <si>
    <t xml:space="preserve"> TRABAJADOR NIVEL 1/39</t>
  </si>
  <si>
    <t>AUXILIAR DE ARCHIVO 1</t>
  </si>
  <si>
    <t>TRABAJADOR NIVEL 1/15</t>
  </si>
  <si>
    <t>0302422969</t>
  </si>
  <si>
    <t>BAUTISTA SIGUENCIA JONNATHAN OLMEDO</t>
  </si>
  <si>
    <t xml:space="preserve"> TRABAJADOR NIVEL 6/337</t>
  </si>
  <si>
    <t>SUPERVISOR DE SEGURIDAD</t>
  </si>
  <si>
    <t xml:space="preserve">BACHILLER TECNICO EN COMERCIO Y ADMINISTRACION </t>
  </si>
  <si>
    <t>FERNANDEZ GUZMAN DIEGO DARIO</t>
  </si>
  <si>
    <t>LOZANO TAPIA ANGEL RAMON</t>
  </si>
  <si>
    <t>311.71.01.06</t>
  </si>
  <si>
    <t>TRABAJADOR NIVEL 1/83</t>
  </si>
  <si>
    <t>BACHILLER TECNICO AGROPECUARIA</t>
  </si>
  <si>
    <t>TRABAJADOR NIVEL 2/221</t>
  </si>
  <si>
    <t>SOLDADOR 2</t>
  </si>
  <si>
    <t>UNKUCH ANTUN JOSE CARLOS</t>
  </si>
  <si>
    <t>BACHILLER TECNICO AGROPECUARIO</t>
  </si>
  <si>
    <t>ASISTENTE OPERATIVO</t>
  </si>
  <si>
    <t>CHIRIAPA YAMBANZA MATILDE SANDRINA</t>
  </si>
  <si>
    <t>TRABAJADOR NIVEL 1/36</t>
  </si>
  <si>
    <t>AUXILIAR DE SERVICIOS DE MANTENIMIENTO</t>
  </si>
  <si>
    <t>FOTOGRAFO /CAMAROGRAFO</t>
  </si>
  <si>
    <t>TRABAJADOR NIVEL 1/124</t>
  </si>
  <si>
    <t>TRABAJADOR NIVEL 1/74</t>
  </si>
  <si>
    <t>AYUDANTE DEL REGISTRO DE LA PROPIEDAD</t>
  </si>
  <si>
    <t>SERVIDOR PUBLICO DE  3</t>
  </si>
  <si>
    <t>SERVIDOR PUBLICO  3</t>
  </si>
  <si>
    <t>ENTRENADOR DE FUTBOL EN LA PARROQUIA SAN JOSE DE MORONA-PANINTZA</t>
  </si>
  <si>
    <t xml:space="preserve">TUNKI NARANKAS TSAMARAINT WILSON </t>
  </si>
  <si>
    <t>ANTUN NANKAMAI BOSCO CRISTOBAL</t>
  </si>
  <si>
    <t>SEGOVIA SUAREZ MARCO VINICIO</t>
  </si>
  <si>
    <t>TRABAJADOR NIVEL 1/125</t>
  </si>
  <si>
    <t>WACHAPA CHIRIAP JOSE LEONARDO</t>
  </si>
  <si>
    <t>NARANKAS YAMPIK JESUS CARLOS</t>
  </si>
  <si>
    <t>ASHANKA CHIWIANT SUNKA PABLO</t>
  </si>
  <si>
    <t>TRABAJADOR</t>
  </si>
  <si>
    <t>CHOFER 1</t>
  </si>
  <si>
    <t>CHOFER 2</t>
  </si>
  <si>
    <t>CHOFER 3</t>
  </si>
  <si>
    <t>CHOFER 4</t>
  </si>
  <si>
    <t>CHOFER 5</t>
  </si>
  <si>
    <t>CHOFER 6</t>
  </si>
  <si>
    <t>TRABAJADOR NIVEL 1/113</t>
  </si>
  <si>
    <t xml:space="preserve">KAJEKAI AWAK JUAN GENARO </t>
  </si>
  <si>
    <t>YANKUAN  CHIRIAP JULIA ROCIO</t>
  </si>
  <si>
    <t>SHACAY CHAMIK ROSA MIRIAN</t>
  </si>
  <si>
    <t>NAJAMDE MARTINEZ ALEX MICHAEL</t>
  </si>
  <si>
    <t>MOSCOSO CALLE PABLO GABRIEL</t>
  </si>
  <si>
    <t>TRABAJADOR  NIVEL 4/250</t>
  </si>
  <si>
    <t>TRABAJADOR  NIVEL 4/249</t>
  </si>
  <si>
    <t>CHOFER DE VEHÍCULOS PESADOS /RECOLECTOR 2</t>
  </si>
  <si>
    <t>AMPAM AMPUSH WIDINZON ROMEL</t>
  </si>
  <si>
    <t>CHAMIK CHUMAP DIEGO RAFAEL</t>
  </si>
  <si>
    <t>NAIKIAI PAATI LUIS ANTONIO</t>
  </si>
  <si>
    <t>NUNINK CHUP CRISTHIAN ROMMEL</t>
  </si>
  <si>
    <t>SANCHIM WACHAPA DALILA ROMELIA</t>
  </si>
  <si>
    <t>SHARUP TUCUPI JHON CRISTIAN</t>
  </si>
  <si>
    <t xml:space="preserve">SHAKAI TENTETS TSAWANT ROLANDO </t>
  </si>
  <si>
    <t>TRABAJADOR NIVEL 1/126</t>
  </si>
  <si>
    <t>TRABAJADOR NIVEL 1/127</t>
  </si>
  <si>
    <t>TRABAJADOR NIVEL 1/128</t>
  </si>
  <si>
    <t>TRABAJADOR NIVEL 1/129</t>
  </si>
  <si>
    <t>TRABAJADOR NIVEL 1/130</t>
  </si>
  <si>
    <t>TRABAJADOR NIVEL 1/131</t>
  </si>
  <si>
    <t>TIGRE TIGRE JORGE LUIS</t>
  </si>
  <si>
    <t>TRABAJADOR NIVEL1/250</t>
  </si>
  <si>
    <r>
      <t>r</t>
    </r>
    <r>
      <rPr>
        <sz val="5"/>
        <color rgb="FF0000FF"/>
        <rFont val="Arial"/>
        <family val="2"/>
      </rPr>
      <t>rhh@tiwintza.gob.ec</t>
    </r>
  </si>
  <si>
    <t>NUNINK MASACH  KATAN ITALO</t>
  </si>
  <si>
    <t>DD/MM/AAAA
30/04/2023</t>
  </si>
  <si>
    <t>AUXILIAR DE SUPERVISION  DE LA UATH</t>
  </si>
  <si>
    <t xml:space="preserve">ANTICH CHUMBIA KLEVER SERAFIN </t>
  </si>
  <si>
    <t>SANTIAK TUNKI JULIA MELIDA</t>
  </si>
  <si>
    <t>NARANKAS MUKUIMP LUIS</t>
  </si>
  <si>
    <t>SAANT USHAP TANIA MARISOL</t>
  </si>
  <si>
    <t>MOROCHO MOROCHO ANA GABRIELA</t>
  </si>
  <si>
    <t>PROFESOR DE EDUCACION BASICA</t>
  </si>
  <si>
    <t>BALLADARES MEDINA FABRICIO TEODORO</t>
  </si>
  <si>
    <t>OTACOMA TOAPANTA LENIN OSWALDO</t>
  </si>
  <si>
    <t>SANTIAK YUMA MARCELA DOMINGA</t>
  </si>
  <si>
    <t>RIVADENEIRA AGUIRRE ELVIS DANILO</t>
  </si>
  <si>
    <t>AMORES ALBUJA  BRYAN ANTHONY</t>
  </si>
  <si>
    <t>0922937933</t>
  </si>
  <si>
    <t>SHARIAN PINCHU ROBINSON ENRIQUE</t>
  </si>
  <si>
    <t>MASHU TENTETS ERIKA MARGOTH</t>
  </si>
  <si>
    <t>TSAKIMP ASHANKA STEFANO EDISON</t>
  </si>
  <si>
    <t xml:space="preserve"> CHIRIAP TUITS EFREN ENRIQUE</t>
  </si>
  <si>
    <t>TECNOLOGO EN ELECTROMECANICA</t>
  </si>
  <si>
    <t>PAPE EWEK JOSELYN MICAELA</t>
  </si>
  <si>
    <t>NAWECH JIMPIKIT CHINKI EDY</t>
  </si>
  <si>
    <t>VALENCIA JARA BETZY DANIELA</t>
  </si>
  <si>
    <t>ATAMEN NAJAMTAI TSAWANT NILO</t>
  </si>
  <si>
    <t xml:space="preserve">MEDICO GENERAL </t>
  </si>
  <si>
    <t>0101622520</t>
  </si>
  <si>
    <t>PACHECO PACHECO FIDEL RAMIRO</t>
  </si>
  <si>
    <t>JARAMILLO CARRILLO HILMER ANTONIO</t>
  </si>
  <si>
    <t>ANALISTA DE PROCURADURIA SINDICA</t>
  </si>
  <si>
    <t>CAGUANA CABRERA  JOHN RAFAEL</t>
  </si>
  <si>
    <t>ESPINOSA ZHIKAY KATHERINE DANIELA</t>
  </si>
  <si>
    <t>ANTICH CARILLO JUAN VICENTE</t>
  </si>
  <si>
    <t xml:space="preserve">AYMACAÑA JIMENEZ JOSSELYN KAROLINA  </t>
  </si>
  <si>
    <t>UNKUCH JOSE FRANKLIN MEDARDO</t>
  </si>
  <si>
    <t>UNKUCH JUA TUNTIAK GALO</t>
  </si>
  <si>
    <t>SACARIAS KUNKUMAS FABIAN MAURICIO</t>
  </si>
  <si>
    <t>WAJARAI CHUIM JOHN MOISES</t>
  </si>
  <si>
    <t>TECNICO DE APOYO EN TURISMO</t>
  </si>
  <si>
    <t>EGRESADO INGENIERO ZOOTECNISTA</t>
  </si>
  <si>
    <t xml:space="preserve">SAANT WASHIKIAT JUWA GALO </t>
  </si>
  <si>
    <t>SHARIANA NAJAMDE LEONARDO ROMAN</t>
  </si>
  <si>
    <t>0106765985</t>
  </si>
  <si>
    <t>SINCHI BRITO TANIA GABRIELA</t>
  </si>
  <si>
    <t>0925537516</t>
  </si>
  <si>
    <t>CASTRO INTRIAGO JONATHAN DAVID</t>
  </si>
  <si>
    <t>CARDENAS NOVILLO XAVIER</t>
  </si>
  <si>
    <t>LOJANO LOPEZ JENNY ALEXANDRA</t>
  </si>
  <si>
    <t>WISUM TUNTUAM VILMA LORENA</t>
  </si>
  <si>
    <t>ESTRELLA ROLDAN ANDRES FELIPE</t>
  </si>
  <si>
    <t>TORRES YANEZ MIGUEL FABIAN</t>
  </si>
  <si>
    <t>'0603962333</t>
  </si>
  <si>
    <t>VERDEZOTO GAVILANEZ  JAVIER SEBASTIAN</t>
  </si>
  <si>
    <t>SHAKAI ANGUASHA WAINCHATAI  ROMAN</t>
  </si>
  <si>
    <t>KANKUA KAYUK JULIA MARITZA</t>
  </si>
  <si>
    <t>JINDIACHI UVIJINT MILTON STALIN</t>
  </si>
  <si>
    <t>CHIMBO ZABALA JOSEPH MESIAS</t>
  </si>
  <si>
    <t>TUNKI JIMPIKIT AMPAM EDDY</t>
  </si>
  <si>
    <t>JEMPEKAT KITIAR LUIS ALBINO</t>
  </si>
  <si>
    <t>SERVIDOR PÚBLICO 1 GRADO 3</t>
  </si>
  <si>
    <t>ANALISTA DE COMPRAS PÚBLICAS</t>
  </si>
  <si>
    <t>TECNICO  DE SISTEMAS Y TELECOMUNICACIONES</t>
  </si>
  <si>
    <t>ASISTENTE ADMINISTRATIVO DE COMPRAS PÚBLICAS</t>
  </si>
  <si>
    <t>PROFESOR DE EDUCACION BASICA INTERCULTURAL BILINGÜE</t>
  </si>
  <si>
    <t>LICENCIADA EN MARKETING</t>
  </si>
  <si>
    <t>BACHILLER TECNICO EN AGROPECUARIA</t>
  </si>
  <si>
    <t>BACHILLER AGROPECUARIO</t>
  </si>
  <si>
    <t>BACHILLER ARTISTICO</t>
  </si>
  <si>
    <t>ABOGADO DE LOS TRIBUNALES DE JUSTICIA DE LA REPUBLICA</t>
  </si>
  <si>
    <t>BACHILLER EN COMERCIO Y ADMINISTRACIÓN</t>
  </si>
  <si>
    <t>BACHILLER EN CIENCIAS ADMINISTRATIVAS</t>
  </si>
  <si>
    <t>BACHILLER   EN CIENCIAS</t>
  </si>
  <si>
    <t>INGENIERO DE MANTENIMIENTO</t>
  </si>
  <si>
    <t>INGENIERO EN GERENCIAS DE SISTEMAS</t>
  </si>
  <si>
    <t>BACHILLER  DE SERVICIOS EN VENTAS E INFORMACION TURISTICAS</t>
  </si>
  <si>
    <t>MAGISTER SCIENTIARUM EN GERENCIA DE PROYECTOS DE INVESTIGACION Y DESARROLLO</t>
  </si>
  <si>
    <t>INTELECTUAL 40% MADRE SUSTITUTA</t>
  </si>
  <si>
    <t>CHOFER PROFESIONAL L .TIPO E</t>
  </si>
  <si>
    <t>CHOFER PROFESIONAL L .TIPO C</t>
  </si>
  <si>
    <t>MAGISTER EN CONTABILIDAD Y AUDITORIA MENCIÓN EN GESTION TRIBUTARIA</t>
  </si>
  <si>
    <t>BACHILLER EN AGROPECUARIA</t>
  </si>
  <si>
    <t>DOCTOR EN JURISPRUDENCIA Y ABOGADO DE LOS TRIBUNALES DE JUSTICIA DE LA REPUBLICA</t>
  </si>
  <si>
    <t>ESPECIALISTA EN DERECHO MENCIÓN EN ABOGACÍA DEL ESTADO</t>
  </si>
  <si>
    <t>TECNOLOGO EN PROGRAMACION DE SISTEMAS</t>
  </si>
  <si>
    <t>ABOGADA DE LOS TRIBUNALES DE LA REPUBLICA</t>
  </si>
  <si>
    <t>LICENCIADA EN EDUCACION BASICA</t>
  </si>
  <si>
    <t>MAGISTER EN GESTION Y DESARROLLO SOCIAL</t>
  </si>
  <si>
    <t>LOCUTOR HISPANO</t>
  </si>
  <si>
    <t>SANTIAK YUMA TSETSEK FLAVIO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</si>
</sst>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\ * #,##0.00_);_(&quot;$&quot;\ * \(#,##0.00\);_(&quot;$&quot;\ * &quot;-&quot;??_);_(@_)"/>
    <numFmt numFmtId="164" formatCode="_ * #,##0.00_ ;_ * \-#,##0.00_ ;_ * &quot;-&quot;??_ ;_ @_ "/>
    <numFmt numFmtId="165" formatCode="_ * #,##0_ ;_ * \-#,##0_ ;_ * &quot;-&quot;??_ ;_ @_ "/>
    <numFmt numFmtId="166" formatCode="&quot;$&quot;\ #,##0.00;[Red]&quot;$&quot;\ #,##0.00"/>
  </numFmts>
  <fonts count="18" x14ac:knownFonts="1">
    <font>
      <sz val="11"/>
      <color rgb="FF000000"/>
      <name val="Calibri"/>
      <family val="2"/>
      <charset val="204"/>
    </font>
    <font>
      <b/>
      <sz val="6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5"/>
      <color rgb="FF000000"/>
      <name val="Calibri"/>
      <family val="2"/>
      <scheme val="minor"/>
    </font>
    <font>
      <sz val="5"/>
      <color rgb="FF000000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4"/>
      <color rgb="FF000000"/>
      <name val="Arial"/>
      <family val="2"/>
    </font>
    <font>
      <b/>
      <sz val="5"/>
      <color rgb="FF00000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charset val="204"/>
    </font>
    <font>
      <sz val="5"/>
      <color rgb="FF000000"/>
      <name val="Arial"/>
      <family val="2"/>
    </font>
    <font>
      <sz val="5"/>
      <name val="Arial"/>
      <family val="2"/>
    </font>
    <font>
      <u/>
      <sz val="5"/>
      <color rgb="FF0000FF"/>
      <name val="Arial"/>
      <family val="2"/>
    </font>
    <font>
      <sz val="5"/>
      <color rgb="FF0000FF"/>
      <name val="Arial"/>
      <family val="2"/>
    </font>
    <font>
      <sz val="5"/>
      <color theme="1"/>
      <name val="Calibri"/>
      <family val="2"/>
      <scheme val="minor"/>
    </font>
    <font>
      <sz val="5"/>
      <color rgb="FF000000"/>
      <name val="Calibri"/>
      <family val="2"/>
      <charset val="204"/>
    </font>
    <font>
      <sz val="4"/>
      <color rgb="FF000000"/>
      <name val="Arial"/>
      <family val="2"/>
    </font>
    <font>
      <sz val="8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16365C"/>
      </patternFill>
    </fill>
    <fill>
      <patternFill patternType="solid">
        <fgColor rgb="FF8DB4E1"/>
      </patternFill>
    </fill>
    <fill>
      <patternFill patternType="solid">
        <fgColor rgb="FFC5D9F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vertical="center" wrapText="1"/>
    </xf>
    <xf numFmtId="14" fontId="4" fillId="0" borderId="0" xfId="0" applyNumberFormat="1" applyFont="1" applyAlignment="1">
      <alignment horizontal="center" vertical="center" wrapText="1"/>
    </xf>
    <xf numFmtId="165" fontId="4" fillId="0" borderId="0" xfId="1" applyNumberFormat="1" applyFont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horizontal="left" vertical="center" wrapText="1"/>
    </xf>
    <xf numFmtId="165" fontId="7" fillId="4" borderId="10" xfId="1" applyNumberFormat="1" applyFont="1" applyFill="1" applyBorder="1" applyAlignment="1">
      <alignment horizontal="center" vertical="center" wrapText="1"/>
    </xf>
    <xf numFmtId="165" fontId="7" fillId="4" borderId="4" xfId="1" applyNumberFormat="1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10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justify" vertical="center" wrapText="1"/>
    </xf>
    <xf numFmtId="0" fontId="10" fillId="0" borderId="22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justify" vertical="center" wrapText="1"/>
    </xf>
    <xf numFmtId="0" fontId="11" fillId="0" borderId="9" xfId="0" applyFont="1" applyBorder="1" applyAlignment="1">
      <alignment vertical="center"/>
    </xf>
    <xf numFmtId="0" fontId="10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justify" vertical="center" wrapText="1"/>
    </xf>
    <xf numFmtId="14" fontId="10" fillId="0" borderId="7" xfId="0" applyNumberFormat="1" applyFont="1" applyBorder="1" applyAlignment="1">
      <alignment horizontal="center" vertical="center" wrapText="1"/>
    </xf>
    <xf numFmtId="165" fontId="10" fillId="0" borderId="4" xfId="1" applyNumberFormat="1" applyFont="1" applyBorder="1" applyAlignment="1">
      <alignment vertical="center" wrapText="1"/>
    </xf>
    <xf numFmtId="166" fontId="10" fillId="0" borderId="4" xfId="2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left" vertical="center" wrapText="1"/>
    </xf>
    <xf numFmtId="14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0" fillId="0" borderId="4" xfId="0" quotePrefix="1" applyFont="1" applyBorder="1" applyAlignment="1">
      <alignment horizontal="left" vertical="center" wrapText="1"/>
    </xf>
    <xf numFmtId="0" fontId="10" fillId="0" borderId="9" xfId="0" applyFont="1" applyBorder="1" applyAlignment="1">
      <alignment horizontal="justify" vertical="center" wrapText="1"/>
    </xf>
    <xf numFmtId="0" fontId="10" fillId="0" borderId="7" xfId="0" applyFont="1" applyBorder="1" applyAlignment="1">
      <alignment horizontal="left" vertical="center" wrapText="1"/>
    </xf>
    <xf numFmtId="4" fontId="10" fillId="0" borderId="7" xfId="0" applyNumberFormat="1" applyFont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5" borderId="9" xfId="0" applyFont="1" applyFill="1" applyBorder="1" applyAlignment="1">
      <alignment horizontal="justify" vertical="center" wrapText="1"/>
    </xf>
    <xf numFmtId="0" fontId="10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justify" vertical="center" wrapText="1"/>
    </xf>
    <xf numFmtId="14" fontId="10" fillId="0" borderId="1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/>
    </xf>
    <xf numFmtId="0" fontId="10" fillId="0" borderId="3" xfId="0" applyFont="1" applyBorder="1" applyAlignment="1">
      <alignment horizontal="justify" vertical="center" wrapText="1"/>
    </xf>
    <xf numFmtId="14" fontId="10" fillId="0" borderId="9" xfId="0" applyNumberFormat="1" applyFont="1" applyBorder="1" applyAlignment="1">
      <alignment horizontal="center" vertical="center" wrapText="1"/>
    </xf>
    <xf numFmtId="165" fontId="10" fillId="0" borderId="10" xfId="1" applyNumberFormat="1" applyFont="1" applyBorder="1" applyAlignment="1">
      <alignment vertical="center" wrapText="1"/>
    </xf>
    <xf numFmtId="0" fontId="10" fillId="0" borderId="12" xfId="0" applyFont="1" applyBorder="1" applyAlignment="1">
      <alignment vertical="center"/>
    </xf>
    <xf numFmtId="0" fontId="10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vertical="center"/>
    </xf>
    <xf numFmtId="0" fontId="10" fillId="0" borderId="6" xfId="0" applyFont="1" applyBorder="1" applyAlignment="1">
      <alignment horizontal="left" vertical="center" wrapText="1"/>
    </xf>
    <xf numFmtId="0" fontId="11" fillId="0" borderId="9" xfId="0" applyFont="1" applyFill="1" applyBorder="1" applyAlignment="1" applyProtection="1">
      <alignment horizontal="left" wrapText="1"/>
    </xf>
    <xf numFmtId="14" fontId="10" fillId="0" borderId="10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justify" vertical="center" wrapText="1"/>
    </xf>
    <xf numFmtId="0" fontId="10" fillId="0" borderId="9" xfId="0" quotePrefix="1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justify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left" vertical="center" wrapText="1"/>
    </xf>
    <xf numFmtId="14" fontId="10" fillId="0" borderId="21" xfId="0" applyNumberFormat="1" applyFont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13" xfId="0" applyFont="1" applyBorder="1" applyAlignment="1">
      <alignment horizontal="justify" vertical="center" wrapText="1"/>
    </xf>
    <xf numFmtId="165" fontId="10" fillId="0" borderId="7" xfId="1" applyNumberFormat="1" applyFont="1" applyBorder="1" applyAlignment="1">
      <alignment vertical="center" wrapText="1"/>
    </xf>
    <xf numFmtId="0" fontId="10" fillId="0" borderId="18" xfId="0" applyFont="1" applyBorder="1" applyAlignment="1">
      <alignment horizontal="justify" vertical="center" wrapText="1"/>
    </xf>
    <xf numFmtId="166" fontId="10" fillId="0" borderId="7" xfId="2" applyNumberFormat="1" applyFont="1" applyBorder="1" applyAlignment="1">
      <alignment horizontal="center" vertical="center" wrapText="1"/>
    </xf>
    <xf numFmtId="4" fontId="10" fillId="0" borderId="9" xfId="0" applyNumberFormat="1" applyFont="1" applyBorder="1" applyAlignment="1">
      <alignment horizontal="left" vertical="center" wrapText="1"/>
    </xf>
    <xf numFmtId="4" fontId="10" fillId="0" borderId="19" xfId="0" applyNumberFormat="1" applyFont="1" applyBorder="1" applyAlignment="1">
      <alignment horizontal="left" vertical="center" wrapText="1"/>
    </xf>
    <xf numFmtId="0" fontId="10" fillId="0" borderId="6" xfId="0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11" fillId="0" borderId="9" xfId="0" quotePrefix="1" applyFont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1" fillId="0" borderId="9" xfId="0" quotePrefix="1" applyFont="1" applyFill="1" applyBorder="1" applyAlignment="1">
      <alignment horizontal="left" vertical="center" wrapText="1"/>
    </xf>
    <xf numFmtId="0" fontId="10" fillId="0" borderId="19" xfId="0" applyFont="1" applyBorder="1" applyAlignment="1">
      <alignment horizontal="justify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 applyProtection="1">
      <alignment horizontal="left" wrapText="1"/>
    </xf>
    <xf numFmtId="0" fontId="10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 applyProtection="1">
      <alignment horizontal="justify" vertical="center" wrapText="1"/>
    </xf>
    <xf numFmtId="0" fontId="11" fillId="0" borderId="13" xfId="0" applyFont="1" applyFill="1" applyBorder="1" applyAlignment="1" applyProtection="1">
      <alignment horizontal="justify" vertical="center" wrapText="1"/>
    </xf>
    <xf numFmtId="14" fontId="10" fillId="0" borderId="8" xfId="0" applyNumberFormat="1" applyFont="1" applyBorder="1" applyAlignment="1">
      <alignment horizontal="center" vertical="center" wrapText="1"/>
    </xf>
    <xf numFmtId="165" fontId="10" fillId="0" borderId="5" xfId="1" applyNumberFormat="1" applyFont="1" applyBorder="1" applyAlignment="1">
      <alignment vertical="center" wrapText="1"/>
    </xf>
    <xf numFmtId="0" fontId="10" fillId="0" borderId="8" xfId="0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left" vertical="center" wrapText="1"/>
    </xf>
    <xf numFmtId="0" fontId="10" fillId="0" borderId="16" xfId="0" applyFont="1" applyBorder="1" applyAlignment="1">
      <alignment horizontal="justify" vertical="center" wrapText="1"/>
    </xf>
    <xf numFmtId="165" fontId="10" fillId="0" borderId="9" xfId="1" applyNumberFormat="1" applyFont="1" applyBorder="1" applyAlignment="1">
      <alignment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justify" vertical="center" wrapText="1"/>
    </xf>
    <xf numFmtId="4" fontId="7" fillId="0" borderId="4" xfId="0" applyNumberFormat="1" applyFont="1" applyBorder="1" applyAlignment="1">
      <alignment horizontal="left" vertical="center" wrapText="1"/>
    </xf>
    <xf numFmtId="0" fontId="4" fillId="0" borderId="9" xfId="0" applyFont="1" applyBorder="1" applyAlignment="1">
      <alignment horizontal="justify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justify" vertical="center" wrapText="1"/>
    </xf>
    <xf numFmtId="0" fontId="10" fillId="0" borderId="10" xfId="0" applyFont="1" applyBorder="1" applyAlignment="1">
      <alignment horizontal="left" vertical="center"/>
    </xf>
    <xf numFmtId="0" fontId="10" fillId="0" borderId="21" xfId="0" quotePrefix="1" applyFont="1" applyBorder="1" applyAlignment="1">
      <alignment horizontal="left" vertical="center" wrapText="1"/>
    </xf>
    <xf numFmtId="0" fontId="10" fillId="0" borderId="10" xfId="0" quotePrefix="1" applyFont="1" applyBorder="1" applyAlignment="1">
      <alignment horizontal="left" vertical="center" wrapText="1"/>
    </xf>
    <xf numFmtId="0" fontId="14" fillId="0" borderId="9" xfId="0" quotePrefix="1" applyFont="1" applyFill="1" applyBorder="1" applyAlignment="1">
      <alignment horizontal="left" vertical="center"/>
    </xf>
    <xf numFmtId="0" fontId="11" fillId="0" borderId="9" xfId="0" applyFont="1" applyBorder="1"/>
    <xf numFmtId="0" fontId="11" fillId="5" borderId="9" xfId="0" applyFont="1" applyFill="1" applyBorder="1" applyAlignment="1">
      <alignment horizontal="left" vertical="center"/>
    </xf>
    <xf numFmtId="0" fontId="14" fillId="0" borderId="12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justify" vertical="center" wrapText="1"/>
    </xf>
    <xf numFmtId="0" fontId="15" fillId="0" borderId="0" xfId="0" applyFont="1" applyAlignment="1">
      <alignment wrapText="1"/>
    </xf>
    <xf numFmtId="0" fontId="4" fillId="0" borderId="9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7" fillId="0" borderId="19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vertical="center" wrapText="1"/>
    </xf>
    <xf numFmtId="4" fontId="3" fillId="3" borderId="0" xfId="0" applyNumberFormat="1" applyFont="1" applyFill="1" applyBorder="1" applyAlignment="1">
      <alignment vertical="center" wrapText="1"/>
    </xf>
    <xf numFmtId="4" fontId="3" fillId="3" borderId="3" xfId="0" applyNumberFormat="1" applyFont="1" applyFill="1" applyBorder="1" applyAlignment="1">
      <alignment vertical="center" wrapText="1"/>
    </xf>
    <xf numFmtId="4" fontId="3" fillId="3" borderId="2" xfId="0" applyNumberFormat="1" applyFont="1" applyFill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justify" vertical="center" wrapText="1"/>
    </xf>
    <xf numFmtId="0" fontId="7" fillId="4" borderId="7" xfId="0" applyFont="1" applyFill="1" applyBorder="1" applyAlignment="1">
      <alignment horizontal="justify" vertical="center" wrapText="1"/>
    </xf>
    <xf numFmtId="4" fontId="7" fillId="4" borderId="5" xfId="0" applyNumberFormat="1" applyFont="1" applyFill="1" applyBorder="1" applyAlignment="1">
      <alignment horizontal="left" vertical="center" wrapText="1"/>
    </xf>
    <xf numFmtId="4" fontId="7" fillId="4" borderId="7" xfId="0" applyNumberFormat="1" applyFont="1" applyFill="1" applyBorder="1" applyAlignment="1">
      <alignment horizontal="left" vertical="center" wrapText="1"/>
    </xf>
    <xf numFmtId="4" fontId="7" fillId="4" borderId="5" xfId="0" applyNumberFormat="1" applyFont="1" applyFill="1" applyBorder="1" applyAlignment="1">
      <alignment horizontal="center" vertical="center" wrapText="1"/>
    </xf>
    <xf numFmtId="4" fontId="7" fillId="4" borderId="7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4" fontId="6" fillId="4" borderId="12" xfId="0" applyNumberFormat="1" applyFont="1" applyFill="1" applyBorder="1" applyAlignment="1">
      <alignment horizontal="center" vertical="center" wrapText="1"/>
    </xf>
    <xf numFmtId="14" fontId="6" fillId="4" borderId="13" xfId="0" applyNumberFormat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top" wrapText="1"/>
    </xf>
    <xf numFmtId="4" fontId="7" fillId="0" borderId="14" xfId="0" applyNumberFormat="1" applyFont="1" applyBorder="1" applyAlignment="1">
      <alignment horizontal="center" vertical="top" wrapText="1"/>
    </xf>
    <xf numFmtId="4" fontId="7" fillId="0" borderId="10" xfId="0" applyNumberFormat="1" applyFont="1" applyBorder="1" applyAlignment="1">
      <alignment horizontal="center" vertical="top" wrapText="1"/>
    </xf>
    <xf numFmtId="4" fontId="7" fillId="4" borderId="4" xfId="0" applyNumberFormat="1" applyFont="1" applyFill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4" fontId="10" fillId="0" borderId="14" xfId="0" applyNumberFormat="1" applyFont="1" applyBorder="1" applyAlignment="1">
      <alignment horizontal="center" vertical="center" wrapText="1"/>
    </xf>
    <xf numFmtId="4" fontId="10" fillId="0" borderId="10" xfId="0" applyNumberFormat="1" applyFont="1" applyBorder="1" applyAlignment="1">
      <alignment horizontal="center" vertical="center" wrapText="1"/>
    </xf>
    <xf numFmtId="4" fontId="12" fillId="0" borderId="6" xfId="0" applyNumberFormat="1" applyFont="1" applyBorder="1" applyAlignment="1">
      <alignment horizontal="center" vertical="center" wrapText="1"/>
    </xf>
    <xf numFmtId="4" fontId="12" fillId="0" borderId="14" xfId="0" applyNumberFormat="1" applyFont="1" applyBorder="1" applyAlignment="1">
      <alignment horizontal="center" vertical="center" wrapText="1"/>
    </xf>
    <xf numFmtId="4" fontId="12" fillId="0" borderId="10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1"/>
  <sheetViews>
    <sheetView tabSelected="1" topLeftCell="A31" zoomScale="130" zoomScaleNormal="130" workbookViewId="0">
      <selection activeCell="I36" sqref="I36"/>
    </sheetView>
  </sheetViews>
  <sheetFormatPr baseColWidth="10" defaultColWidth="9.140625" defaultRowHeight="15" x14ac:dyDescent="0.25"/>
  <cols>
    <col min="1" max="1" width="2.7109375" style="2" customWidth="1"/>
    <col min="2" max="2" width="8.28515625" style="5" customWidth="1"/>
    <col min="3" max="3" width="17.7109375" style="4" customWidth="1"/>
    <col min="4" max="4" width="6.28515625" style="6" customWidth="1"/>
    <col min="5" max="7" width="3.7109375" style="7" customWidth="1"/>
    <col min="8" max="8" width="12" style="5" customWidth="1"/>
    <col min="9" max="9" width="9.140625" style="5" customWidth="1"/>
    <col min="10" max="10" width="6" style="5" customWidth="1"/>
    <col min="11" max="13" width="9.140625" style="5" customWidth="1"/>
    <col min="14" max="14" width="13.5703125" style="4" customWidth="1"/>
    <col min="15" max="15" width="13.140625" style="4" customWidth="1"/>
    <col min="16" max="16" width="9.140625" style="9" customWidth="1"/>
    <col min="17" max="22" width="9.140625" style="8" customWidth="1"/>
    <col min="23" max="16384" width="9.140625" style="1"/>
  </cols>
  <sheetData>
    <row r="1" spans="1:22" ht="28.7" customHeight="1" x14ac:dyDescent="0.25">
      <c r="A1" s="105" t="s">
        <v>12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</row>
    <row r="2" spans="1:22" ht="11.25" customHeight="1" x14ac:dyDescent="0.25">
      <c r="A2" s="106" t="s">
        <v>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8"/>
      <c r="R2" s="109" t="s">
        <v>2</v>
      </c>
      <c r="S2" s="110"/>
      <c r="T2" s="110"/>
      <c r="U2" s="110"/>
      <c r="V2" s="110"/>
    </row>
    <row r="3" spans="1:22" ht="18" customHeight="1" x14ac:dyDescent="0.25">
      <c r="A3" s="3" t="s">
        <v>1</v>
      </c>
      <c r="B3" s="107" t="s">
        <v>13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8"/>
      <c r="R3" s="111"/>
      <c r="S3" s="112"/>
      <c r="T3" s="112"/>
      <c r="U3" s="112"/>
      <c r="V3" s="112"/>
    </row>
    <row r="4" spans="1:22" ht="24.75" customHeight="1" x14ac:dyDescent="0.25">
      <c r="A4" s="122" t="s">
        <v>14</v>
      </c>
      <c r="B4" s="125" t="s">
        <v>201</v>
      </c>
      <c r="C4" s="127" t="s">
        <v>15</v>
      </c>
      <c r="D4" s="129" t="s">
        <v>16</v>
      </c>
      <c r="E4" s="123" t="s">
        <v>17</v>
      </c>
      <c r="F4" s="124"/>
      <c r="G4" s="124"/>
      <c r="H4" s="131" t="s">
        <v>18</v>
      </c>
      <c r="I4" s="131" t="s">
        <v>19</v>
      </c>
      <c r="J4" s="131" t="s">
        <v>20</v>
      </c>
      <c r="K4" s="131" t="s">
        <v>21</v>
      </c>
      <c r="L4" s="131" t="s">
        <v>22</v>
      </c>
      <c r="M4" s="131" t="s">
        <v>23</v>
      </c>
      <c r="N4" s="116" t="s">
        <v>24</v>
      </c>
      <c r="O4" s="116" t="s">
        <v>25</v>
      </c>
      <c r="P4" s="118" t="s">
        <v>26</v>
      </c>
      <c r="Q4" s="120" t="s">
        <v>27</v>
      </c>
      <c r="R4" s="120" t="s">
        <v>28</v>
      </c>
      <c r="S4" s="136" t="s">
        <v>29</v>
      </c>
      <c r="T4" s="136" t="s">
        <v>30</v>
      </c>
      <c r="U4" s="136" t="s">
        <v>11</v>
      </c>
      <c r="V4" s="136" t="s">
        <v>31</v>
      </c>
    </row>
    <row r="5" spans="1:22" ht="27.75" customHeight="1" x14ac:dyDescent="0.25">
      <c r="A5" s="122" t="s">
        <v>14</v>
      </c>
      <c r="B5" s="126"/>
      <c r="C5" s="128"/>
      <c r="D5" s="130"/>
      <c r="E5" s="10" t="s">
        <v>32</v>
      </c>
      <c r="F5" s="11" t="s">
        <v>33</v>
      </c>
      <c r="G5" s="11" t="s">
        <v>34</v>
      </c>
      <c r="H5" s="132"/>
      <c r="I5" s="132"/>
      <c r="J5" s="132"/>
      <c r="K5" s="132"/>
      <c r="L5" s="132"/>
      <c r="M5" s="132"/>
      <c r="N5" s="117"/>
      <c r="O5" s="117"/>
      <c r="P5" s="119"/>
      <c r="Q5" s="121"/>
      <c r="R5" s="121"/>
      <c r="S5" s="136" t="s">
        <v>29</v>
      </c>
      <c r="T5" s="136" t="s">
        <v>30</v>
      </c>
      <c r="U5" s="136" t="s">
        <v>11</v>
      </c>
      <c r="V5" s="136" t="s">
        <v>31</v>
      </c>
    </row>
    <row r="6" spans="1:22" ht="21.95" customHeight="1" x14ac:dyDescent="0.25">
      <c r="A6" s="25" t="s">
        <v>35</v>
      </c>
      <c r="B6" s="25">
        <v>1400724322</v>
      </c>
      <c r="C6" s="26" t="s">
        <v>500</v>
      </c>
      <c r="D6" s="31">
        <v>45061</v>
      </c>
      <c r="E6" s="28"/>
      <c r="F6" s="28">
        <f ca="1">DATEDIF(D6,TODAY(),"YM")</f>
        <v>2</v>
      </c>
      <c r="G6" s="28">
        <f ca="1">DATEDIF(D6,TODAY(),"MD")</f>
        <v>11</v>
      </c>
      <c r="H6" s="25" t="s">
        <v>36</v>
      </c>
      <c r="I6" s="25" t="s">
        <v>37</v>
      </c>
      <c r="J6" s="25" t="s">
        <v>38</v>
      </c>
      <c r="K6" s="25" t="s">
        <v>39</v>
      </c>
      <c r="L6" s="25"/>
      <c r="M6" s="25" t="s">
        <v>41</v>
      </c>
      <c r="N6" s="14" t="s">
        <v>42</v>
      </c>
      <c r="O6" s="14" t="s">
        <v>49</v>
      </c>
      <c r="P6" s="29" t="s">
        <v>44</v>
      </c>
      <c r="Q6" s="30">
        <f>P6*12</f>
        <v>54096</v>
      </c>
      <c r="R6" s="30">
        <f>P6/12*7</f>
        <v>2629.666666666667</v>
      </c>
      <c r="S6" s="30">
        <f>450/12*7</f>
        <v>262.5</v>
      </c>
      <c r="T6" s="30"/>
      <c r="U6" s="30" t="s">
        <v>4</v>
      </c>
      <c r="V6" s="30">
        <f>SUM(R6:U6)</f>
        <v>2892.166666666667</v>
      </c>
    </row>
    <row r="7" spans="1:22" ht="21.75" customHeight="1" x14ac:dyDescent="0.25">
      <c r="A7" s="25">
        <f>A6+1</f>
        <v>2</v>
      </c>
      <c r="B7" s="25">
        <v>1400239354</v>
      </c>
      <c r="C7" s="26" t="s">
        <v>501</v>
      </c>
      <c r="D7" s="31">
        <v>45061</v>
      </c>
      <c r="E7" s="28">
        <f ca="1">DATEDIF(D7,TODAY(),"Y")</f>
        <v>0</v>
      </c>
      <c r="F7" s="28">
        <f t="shared" ref="F7:F10" ca="1" si="0">DATEDIF(D7,TODAY(),"YM")</f>
        <v>2</v>
      </c>
      <c r="G7" s="28">
        <f t="shared" ref="G7:G10" ca="1" si="1">DATEDIF(D7,TODAY(),"MD")</f>
        <v>11</v>
      </c>
      <c r="H7" s="25" t="s">
        <v>36</v>
      </c>
      <c r="I7" s="25" t="s">
        <v>37</v>
      </c>
      <c r="J7" s="25" t="s">
        <v>38</v>
      </c>
      <c r="K7" s="25" t="s">
        <v>39</v>
      </c>
      <c r="L7" s="25"/>
      <c r="M7" s="25" t="s">
        <v>45</v>
      </c>
      <c r="N7" s="14" t="s">
        <v>46</v>
      </c>
      <c r="O7" s="14" t="s">
        <v>505</v>
      </c>
      <c r="P7" s="29" t="s">
        <v>48</v>
      </c>
      <c r="Q7" s="30">
        <f t="shared" ref="Q7:Q10" si="2">P7*12</f>
        <v>27048</v>
      </c>
      <c r="R7" s="30">
        <f t="shared" ref="R7:R10" si="3">P7/12*7</f>
        <v>1314.8333333333335</v>
      </c>
      <c r="S7" s="30">
        <f>450/12*7</f>
        <v>262.5</v>
      </c>
      <c r="T7" s="30"/>
      <c r="U7" s="30" t="s">
        <v>4</v>
      </c>
      <c r="V7" s="30">
        <f t="shared" ref="V7:V10" si="4">SUM(R7:U7)</f>
        <v>1577.3333333333335</v>
      </c>
    </row>
    <row r="8" spans="1:22" ht="21.75" customHeight="1" x14ac:dyDescent="0.25">
      <c r="A8" s="25">
        <f t="shared" ref="A8:A72" si="5">A7+1</f>
        <v>3</v>
      </c>
      <c r="B8" s="25">
        <v>1400981922</v>
      </c>
      <c r="C8" s="26" t="s">
        <v>549</v>
      </c>
      <c r="D8" s="31">
        <v>45061</v>
      </c>
      <c r="E8" s="28">
        <f t="shared" ref="E8:E10" ca="1" si="6">DATEDIF(D8,TODAY(),"Y")</f>
        <v>0</v>
      </c>
      <c r="F8" s="28">
        <f t="shared" ca="1" si="0"/>
        <v>2</v>
      </c>
      <c r="G8" s="28">
        <f t="shared" ca="1" si="1"/>
        <v>11</v>
      </c>
      <c r="H8" s="25" t="s">
        <v>36</v>
      </c>
      <c r="I8" s="25" t="s">
        <v>37</v>
      </c>
      <c r="J8" s="25" t="s">
        <v>38</v>
      </c>
      <c r="K8" s="25" t="s">
        <v>39</v>
      </c>
      <c r="L8" s="25"/>
      <c r="M8" s="25" t="s">
        <v>45</v>
      </c>
      <c r="N8" s="14" t="s">
        <v>46</v>
      </c>
      <c r="O8" s="14" t="s">
        <v>562</v>
      </c>
      <c r="P8" s="29" t="s">
        <v>48</v>
      </c>
      <c r="Q8" s="30">
        <f t="shared" si="2"/>
        <v>27048</v>
      </c>
      <c r="R8" s="30">
        <f t="shared" si="3"/>
        <v>1314.8333333333335</v>
      </c>
      <c r="S8" s="30">
        <f t="shared" ref="S8:S171" si="7">450/12*7</f>
        <v>262.5</v>
      </c>
      <c r="T8" s="30"/>
      <c r="U8" s="30" t="s">
        <v>4</v>
      </c>
      <c r="V8" s="30">
        <f t="shared" si="4"/>
        <v>1577.3333333333335</v>
      </c>
    </row>
    <row r="9" spans="1:22" ht="21.75" customHeight="1" x14ac:dyDescent="0.25">
      <c r="A9" s="25">
        <f t="shared" si="5"/>
        <v>4</v>
      </c>
      <c r="B9" s="25">
        <v>1400185102</v>
      </c>
      <c r="C9" s="26" t="s">
        <v>502</v>
      </c>
      <c r="D9" s="31">
        <v>45061</v>
      </c>
      <c r="E9" s="28">
        <f t="shared" ca="1" si="6"/>
        <v>0</v>
      </c>
      <c r="F9" s="28">
        <f t="shared" ca="1" si="0"/>
        <v>2</v>
      </c>
      <c r="G9" s="28">
        <f t="shared" ca="1" si="1"/>
        <v>11</v>
      </c>
      <c r="H9" s="25" t="s">
        <v>36</v>
      </c>
      <c r="I9" s="25" t="s">
        <v>37</v>
      </c>
      <c r="J9" s="25" t="s">
        <v>38</v>
      </c>
      <c r="K9" s="25" t="s">
        <v>39</v>
      </c>
      <c r="L9" s="25"/>
      <c r="M9" s="25" t="s">
        <v>45</v>
      </c>
      <c r="N9" s="14" t="s">
        <v>46</v>
      </c>
      <c r="O9" s="14" t="s">
        <v>49</v>
      </c>
      <c r="P9" s="29" t="s">
        <v>48</v>
      </c>
      <c r="Q9" s="30">
        <f t="shared" si="2"/>
        <v>27048</v>
      </c>
      <c r="R9" s="30">
        <f t="shared" si="3"/>
        <v>1314.8333333333335</v>
      </c>
      <c r="S9" s="30">
        <f t="shared" si="7"/>
        <v>262.5</v>
      </c>
      <c r="T9" s="30"/>
      <c r="U9" s="30" t="s">
        <v>4</v>
      </c>
      <c r="V9" s="30">
        <f t="shared" si="4"/>
        <v>1577.3333333333335</v>
      </c>
    </row>
    <row r="10" spans="1:22" ht="21.75" customHeight="1" x14ac:dyDescent="0.25">
      <c r="A10" s="25">
        <f t="shared" si="5"/>
        <v>5</v>
      </c>
      <c r="B10" s="25">
        <v>1400569289</v>
      </c>
      <c r="C10" s="26" t="s">
        <v>503</v>
      </c>
      <c r="D10" s="31">
        <v>45061</v>
      </c>
      <c r="E10" s="28">
        <f t="shared" ca="1" si="6"/>
        <v>0</v>
      </c>
      <c r="F10" s="28">
        <f t="shared" ca="1" si="0"/>
        <v>2</v>
      </c>
      <c r="G10" s="28">
        <f t="shared" ca="1" si="1"/>
        <v>11</v>
      </c>
      <c r="H10" s="25" t="s">
        <v>36</v>
      </c>
      <c r="I10" s="25" t="s">
        <v>37</v>
      </c>
      <c r="J10" s="25" t="s">
        <v>38</v>
      </c>
      <c r="K10" s="25" t="s">
        <v>39</v>
      </c>
      <c r="L10" s="25"/>
      <c r="M10" s="25" t="s">
        <v>45</v>
      </c>
      <c r="N10" s="14" t="s">
        <v>50</v>
      </c>
      <c r="O10" s="14" t="s">
        <v>446</v>
      </c>
      <c r="P10" s="29" t="s">
        <v>48</v>
      </c>
      <c r="Q10" s="30">
        <f t="shared" si="2"/>
        <v>27048</v>
      </c>
      <c r="R10" s="30">
        <f t="shared" si="3"/>
        <v>1314.8333333333335</v>
      </c>
      <c r="S10" s="30">
        <f t="shared" si="7"/>
        <v>262.5</v>
      </c>
      <c r="T10" s="30"/>
      <c r="U10" s="30" t="s">
        <v>4</v>
      </c>
      <c r="V10" s="30">
        <f t="shared" si="4"/>
        <v>1577.3333333333335</v>
      </c>
    </row>
    <row r="11" spans="1:22" ht="21.75" customHeight="1" x14ac:dyDescent="0.25">
      <c r="A11" s="25">
        <f t="shared" si="5"/>
        <v>6</v>
      </c>
      <c r="B11" s="25">
        <v>1401308729</v>
      </c>
      <c r="C11" s="26" t="s">
        <v>504</v>
      </c>
      <c r="D11" s="31">
        <v>45061</v>
      </c>
      <c r="E11" s="28">
        <f t="shared" ref="E11:E47" ca="1" si="8">DATEDIF(D11,TODAY(),"Y")</f>
        <v>0</v>
      </c>
      <c r="F11" s="28">
        <f t="shared" ref="F11:F47" ca="1" si="9">DATEDIF(D11,TODAY(),"YM")</f>
        <v>2</v>
      </c>
      <c r="G11" s="28">
        <f t="shared" ref="G11:G47" ca="1" si="10">DATEDIF(D11,TODAY(),"MD")</f>
        <v>11</v>
      </c>
      <c r="H11" s="25" t="s">
        <v>36</v>
      </c>
      <c r="I11" s="25" t="s">
        <v>37</v>
      </c>
      <c r="J11" s="25" t="s">
        <v>38</v>
      </c>
      <c r="K11" s="25" t="s">
        <v>39</v>
      </c>
      <c r="L11" s="25"/>
      <c r="M11" s="25" t="s">
        <v>45</v>
      </c>
      <c r="N11" s="14" t="s">
        <v>50</v>
      </c>
      <c r="O11" s="14" t="s">
        <v>563</v>
      </c>
      <c r="P11" s="29" t="s">
        <v>48</v>
      </c>
      <c r="Q11" s="30">
        <f t="shared" ref="Q11:Q47" si="11">P11*12</f>
        <v>27048</v>
      </c>
      <c r="R11" s="30">
        <f t="shared" ref="R11:R47" si="12">P11/12*7</f>
        <v>1314.8333333333335</v>
      </c>
      <c r="S11" s="30">
        <f t="shared" si="7"/>
        <v>262.5</v>
      </c>
      <c r="T11" s="30"/>
      <c r="U11" s="30"/>
      <c r="V11" s="30">
        <f t="shared" ref="V11:V47" si="13">SUM(R11:U11)</f>
        <v>1577.3333333333335</v>
      </c>
    </row>
    <row r="12" spans="1:22" ht="21.95" customHeight="1" x14ac:dyDescent="0.25">
      <c r="A12" s="25">
        <f t="shared" si="5"/>
        <v>7</v>
      </c>
      <c r="B12" s="25">
        <v>1400708796</v>
      </c>
      <c r="C12" s="14" t="s">
        <v>506</v>
      </c>
      <c r="D12" s="31">
        <v>45061</v>
      </c>
      <c r="E12" s="28">
        <f t="shared" ca="1" si="8"/>
        <v>0</v>
      </c>
      <c r="F12" s="28">
        <f t="shared" ca="1" si="9"/>
        <v>2</v>
      </c>
      <c r="G12" s="28">
        <f t="shared" ca="1" si="10"/>
        <v>11</v>
      </c>
      <c r="H12" s="25" t="s">
        <v>58</v>
      </c>
      <c r="I12" s="25" t="s">
        <v>51</v>
      </c>
      <c r="J12" s="25" t="s">
        <v>38</v>
      </c>
      <c r="K12" s="25" t="s">
        <v>39</v>
      </c>
      <c r="L12" s="25"/>
      <c r="M12" s="25" t="s">
        <v>228</v>
      </c>
      <c r="N12" s="14" t="s">
        <v>159</v>
      </c>
      <c r="O12" s="101" t="s">
        <v>564</v>
      </c>
      <c r="P12" s="29">
        <v>2112</v>
      </c>
      <c r="Q12" s="30">
        <f t="shared" si="11"/>
        <v>25344</v>
      </c>
      <c r="R12" s="30">
        <f t="shared" si="12"/>
        <v>1232</v>
      </c>
      <c r="S12" s="30">
        <f t="shared" si="7"/>
        <v>262.5</v>
      </c>
      <c r="T12" s="30"/>
      <c r="U12" s="30"/>
      <c r="V12" s="30">
        <f t="shared" si="13"/>
        <v>1494.5</v>
      </c>
    </row>
    <row r="13" spans="1:22" ht="21.75" customHeight="1" x14ac:dyDescent="0.25">
      <c r="A13" s="25">
        <f t="shared" si="5"/>
        <v>8</v>
      </c>
      <c r="B13" s="25">
        <v>1400628119</v>
      </c>
      <c r="C13" s="14" t="s">
        <v>161</v>
      </c>
      <c r="D13" s="31">
        <v>39085</v>
      </c>
      <c r="E13" s="28">
        <f t="shared" ca="1" si="8"/>
        <v>16</v>
      </c>
      <c r="F13" s="28">
        <f t="shared" ca="1" si="9"/>
        <v>6</v>
      </c>
      <c r="G13" s="28">
        <f t="shared" ca="1" si="10"/>
        <v>23</v>
      </c>
      <c r="H13" s="25" t="s">
        <v>58</v>
      </c>
      <c r="I13" s="25" t="s">
        <v>59</v>
      </c>
      <c r="J13" s="25" t="s">
        <v>38</v>
      </c>
      <c r="K13" s="25" t="s">
        <v>39</v>
      </c>
      <c r="L13" s="25"/>
      <c r="M13" s="25" t="s">
        <v>60</v>
      </c>
      <c r="N13" s="14" t="s">
        <v>162</v>
      </c>
      <c r="O13" s="14" t="s">
        <v>565</v>
      </c>
      <c r="P13" s="29">
        <v>675</v>
      </c>
      <c r="Q13" s="30">
        <f t="shared" si="11"/>
        <v>8100</v>
      </c>
      <c r="R13" s="30">
        <f t="shared" si="12"/>
        <v>393.75</v>
      </c>
      <c r="S13" s="30">
        <f t="shared" si="7"/>
        <v>262.5</v>
      </c>
      <c r="T13" s="30"/>
      <c r="U13" s="30"/>
      <c r="V13" s="30">
        <v>733</v>
      </c>
    </row>
    <row r="14" spans="1:22" ht="21.75" customHeight="1" x14ac:dyDescent="0.25">
      <c r="A14" s="25">
        <f t="shared" si="5"/>
        <v>9</v>
      </c>
      <c r="B14" s="25">
        <v>1718553637</v>
      </c>
      <c r="C14" s="14" t="s">
        <v>88</v>
      </c>
      <c r="D14" s="31">
        <v>41093</v>
      </c>
      <c r="E14" s="28">
        <f t="shared" ca="1" si="8"/>
        <v>11</v>
      </c>
      <c r="F14" s="28">
        <f t="shared" ca="1" si="9"/>
        <v>0</v>
      </c>
      <c r="G14" s="28">
        <f t="shared" ca="1" si="10"/>
        <v>23</v>
      </c>
      <c r="H14" s="25" t="s">
        <v>79</v>
      </c>
      <c r="I14" s="25" t="s">
        <v>80</v>
      </c>
      <c r="J14" s="25" t="s">
        <v>81</v>
      </c>
      <c r="K14" s="25" t="s">
        <v>52</v>
      </c>
      <c r="L14" s="25"/>
      <c r="M14" s="25" t="s">
        <v>82</v>
      </c>
      <c r="N14" s="14" t="s">
        <v>320</v>
      </c>
      <c r="O14" s="14" t="s">
        <v>566</v>
      </c>
      <c r="P14" s="29" t="s">
        <v>83</v>
      </c>
      <c r="Q14" s="30">
        <f t="shared" si="11"/>
        <v>6324</v>
      </c>
      <c r="R14" s="30">
        <f t="shared" si="12"/>
        <v>307.41666666666663</v>
      </c>
      <c r="S14" s="30">
        <f t="shared" si="7"/>
        <v>262.5</v>
      </c>
      <c r="T14" s="30"/>
      <c r="U14" s="30"/>
      <c r="V14" s="30">
        <v>796</v>
      </c>
    </row>
    <row r="15" spans="1:22" ht="21.75" customHeight="1" x14ac:dyDescent="0.25">
      <c r="A15" s="25">
        <f t="shared" si="5"/>
        <v>10</v>
      </c>
      <c r="B15" s="71">
        <v>1400828032</v>
      </c>
      <c r="C15" s="43" t="s">
        <v>507</v>
      </c>
      <c r="D15" s="31">
        <v>45061</v>
      </c>
      <c r="E15" s="28">
        <f t="shared" ca="1" si="8"/>
        <v>0</v>
      </c>
      <c r="F15" s="28">
        <f t="shared" ca="1" si="9"/>
        <v>2</v>
      </c>
      <c r="G15" s="28">
        <f t="shared" ca="1" si="10"/>
        <v>11</v>
      </c>
      <c r="H15" s="25" t="s">
        <v>58</v>
      </c>
      <c r="I15" s="25" t="s">
        <v>51</v>
      </c>
      <c r="J15" s="25" t="s">
        <v>38</v>
      </c>
      <c r="K15" s="25" t="s">
        <v>39</v>
      </c>
      <c r="L15" s="25"/>
      <c r="M15" s="25" t="s">
        <v>228</v>
      </c>
      <c r="N15" s="14" t="s">
        <v>163</v>
      </c>
      <c r="O15" s="14" t="s">
        <v>54</v>
      </c>
      <c r="P15" s="29">
        <v>2368</v>
      </c>
      <c r="Q15" s="30">
        <f t="shared" si="11"/>
        <v>28416</v>
      </c>
      <c r="R15" s="30">
        <f t="shared" si="12"/>
        <v>1381.3333333333335</v>
      </c>
      <c r="S15" s="30">
        <f t="shared" si="7"/>
        <v>262.5</v>
      </c>
      <c r="T15" s="30"/>
      <c r="U15" s="30"/>
      <c r="V15" s="30">
        <f t="shared" si="13"/>
        <v>1643.8333333333335</v>
      </c>
    </row>
    <row r="16" spans="1:22" ht="21.75" customHeight="1" x14ac:dyDescent="0.25">
      <c r="A16" s="25">
        <f t="shared" si="5"/>
        <v>11</v>
      </c>
      <c r="B16" s="102">
        <v>1401050826</v>
      </c>
      <c r="C16" s="90" t="s">
        <v>508</v>
      </c>
      <c r="D16" s="54">
        <v>45071</v>
      </c>
      <c r="E16" s="28">
        <f t="shared" ca="1" si="8"/>
        <v>0</v>
      </c>
      <c r="F16" s="28">
        <f t="shared" ca="1" si="9"/>
        <v>2</v>
      </c>
      <c r="G16" s="28">
        <f t="shared" ca="1" si="10"/>
        <v>1</v>
      </c>
      <c r="H16" s="25" t="s">
        <v>58</v>
      </c>
      <c r="I16" s="25" t="s">
        <v>72</v>
      </c>
      <c r="J16" s="25" t="s">
        <v>38</v>
      </c>
      <c r="K16" s="25" t="s">
        <v>39</v>
      </c>
      <c r="L16" s="25"/>
      <c r="M16" s="25" t="s">
        <v>157</v>
      </c>
      <c r="N16" s="14" t="s">
        <v>205</v>
      </c>
      <c r="O16" s="14" t="s">
        <v>242</v>
      </c>
      <c r="P16" s="29">
        <v>585</v>
      </c>
      <c r="Q16" s="30">
        <f t="shared" si="11"/>
        <v>7020</v>
      </c>
      <c r="R16" s="30">
        <f t="shared" si="12"/>
        <v>341.25</v>
      </c>
      <c r="S16" s="30">
        <f t="shared" si="7"/>
        <v>262.5</v>
      </c>
      <c r="T16" s="30"/>
      <c r="U16" s="30"/>
      <c r="V16" s="30">
        <f t="shared" si="13"/>
        <v>603.75</v>
      </c>
    </row>
    <row r="17" spans="1:22" ht="21.75" customHeight="1" x14ac:dyDescent="0.25">
      <c r="A17" s="25">
        <f t="shared" si="5"/>
        <v>12</v>
      </c>
      <c r="B17" s="45">
        <v>1600486540</v>
      </c>
      <c r="C17" s="60" t="s">
        <v>186</v>
      </c>
      <c r="D17" s="31">
        <v>38649</v>
      </c>
      <c r="E17" s="28">
        <f t="shared" ca="1" si="8"/>
        <v>17</v>
      </c>
      <c r="F17" s="28">
        <f t="shared" ca="1" si="9"/>
        <v>9</v>
      </c>
      <c r="G17" s="28">
        <f t="shared" ca="1" si="10"/>
        <v>2</v>
      </c>
      <c r="H17" s="25" t="s">
        <v>58</v>
      </c>
      <c r="I17" s="25" t="s">
        <v>59</v>
      </c>
      <c r="J17" s="25" t="s">
        <v>179</v>
      </c>
      <c r="K17" s="25" t="s">
        <v>39</v>
      </c>
      <c r="L17" s="25"/>
      <c r="M17" s="25" t="s">
        <v>187</v>
      </c>
      <c r="N17" s="14" t="s">
        <v>321</v>
      </c>
      <c r="O17" s="14" t="s">
        <v>181</v>
      </c>
      <c r="P17" s="29">
        <v>902</v>
      </c>
      <c r="Q17" s="30">
        <f t="shared" si="11"/>
        <v>10824</v>
      </c>
      <c r="R17" s="30">
        <f t="shared" si="12"/>
        <v>526.16666666666674</v>
      </c>
      <c r="S17" s="30">
        <f t="shared" si="7"/>
        <v>262.5</v>
      </c>
      <c r="T17" s="30"/>
      <c r="U17" s="30"/>
      <c r="V17" s="30">
        <f t="shared" si="13"/>
        <v>788.66666666666674</v>
      </c>
    </row>
    <row r="18" spans="1:22" ht="21.75" customHeight="1" x14ac:dyDescent="0.25">
      <c r="A18" s="25">
        <f t="shared" si="5"/>
        <v>13</v>
      </c>
      <c r="B18" s="25">
        <v>1400824114</v>
      </c>
      <c r="C18" s="14" t="s">
        <v>285</v>
      </c>
      <c r="D18" s="31">
        <v>44599</v>
      </c>
      <c r="E18" s="28">
        <f ca="1">DATEDIF(D18,TODAY(),"Y")</f>
        <v>1</v>
      </c>
      <c r="F18" s="28">
        <f ca="1">DATEDIF(D18,TODAY(),"YM")</f>
        <v>5</v>
      </c>
      <c r="G18" s="28">
        <f ca="1">DATEDIF(D18,TODAY(),"MD")</f>
        <v>19</v>
      </c>
      <c r="H18" s="25" t="s">
        <v>93</v>
      </c>
      <c r="I18" s="25" t="s">
        <v>80</v>
      </c>
      <c r="J18" s="25" t="s">
        <v>168</v>
      </c>
      <c r="K18" s="25" t="s">
        <v>52</v>
      </c>
      <c r="L18" s="25"/>
      <c r="M18" s="25" t="s">
        <v>428</v>
      </c>
      <c r="N18" s="14" t="s">
        <v>422</v>
      </c>
      <c r="O18" s="14" t="s">
        <v>266</v>
      </c>
      <c r="P18" s="29">
        <v>561</v>
      </c>
      <c r="Q18" s="30">
        <f>P18*12</f>
        <v>6732</v>
      </c>
      <c r="R18" s="30">
        <f>P18/12*7</f>
        <v>327.25</v>
      </c>
      <c r="S18" s="30">
        <f t="shared" si="7"/>
        <v>262.5</v>
      </c>
      <c r="T18" s="30"/>
      <c r="U18" s="30"/>
      <c r="V18" s="30">
        <f>SUM(R18:U18)</f>
        <v>589.75</v>
      </c>
    </row>
    <row r="19" spans="1:22" ht="21.75" customHeight="1" x14ac:dyDescent="0.25">
      <c r="A19" s="25">
        <f t="shared" si="5"/>
        <v>14</v>
      </c>
      <c r="B19" s="33">
        <v>1400828412</v>
      </c>
      <c r="C19" s="34" t="s">
        <v>299</v>
      </c>
      <c r="D19" s="31">
        <v>44929</v>
      </c>
      <c r="E19" s="28">
        <f ca="1">DATEDIF(D19,TODAY(),"Y")</f>
        <v>0</v>
      </c>
      <c r="F19" s="28">
        <f ca="1">DATEDIF(D19,TODAY(),"YM")</f>
        <v>6</v>
      </c>
      <c r="G19" s="28">
        <f ca="1">DATEDIF(D19,TODAY(),"MD")</f>
        <v>23</v>
      </c>
      <c r="H19" s="25" t="s">
        <v>58</v>
      </c>
      <c r="I19" s="25" t="s">
        <v>429</v>
      </c>
      <c r="J19" s="25" t="s">
        <v>38</v>
      </c>
      <c r="K19" s="25" t="s">
        <v>39</v>
      </c>
      <c r="L19" s="25"/>
      <c r="M19" s="25" t="s">
        <v>227</v>
      </c>
      <c r="N19" s="14" t="s">
        <v>417</v>
      </c>
      <c r="O19" s="14" t="s">
        <v>567</v>
      </c>
      <c r="P19" s="29">
        <v>733</v>
      </c>
      <c r="Q19" s="30">
        <f>P19*12</f>
        <v>8796</v>
      </c>
      <c r="R19" s="30">
        <f>P19/12*7</f>
        <v>427.58333333333337</v>
      </c>
      <c r="S19" s="30">
        <f t="shared" si="7"/>
        <v>262.5</v>
      </c>
      <c r="T19" s="30"/>
      <c r="U19" s="30"/>
      <c r="V19" s="30">
        <f>SUM(R19:U19)</f>
        <v>690.08333333333337</v>
      </c>
    </row>
    <row r="20" spans="1:22" ht="21.75" customHeight="1" x14ac:dyDescent="0.25">
      <c r="A20" s="25">
        <f t="shared" si="5"/>
        <v>15</v>
      </c>
      <c r="B20" s="33">
        <v>1600492845</v>
      </c>
      <c r="C20" s="34" t="s">
        <v>550</v>
      </c>
      <c r="D20" s="31">
        <v>45069</v>
      </c>
      <c r="E20" s="28">
        <f ca="1">DATEDIF(D20,TODAY(),"Y")</f>
        <v>0</v>
      </c>
      <c r="F20" s="28">
        <f ca="1">DATEDIF(D20,TODAY(),"YM")</f>
        <v>2</v>
      </c>
      <c r="G20" s="28">
        <f ca="1">DATEDIF(D20,TODAY(),"MD")</f>
        <v>3</v>
      </c>
      <c r="H20" s="25" t="s">
        <v>58</v>
      </c>
      <c r="I20" s="25" t="s">
        <v>429</v>
      </c>
      <c r="J20" s="25" t="s">
        <v>38</v>
      </c>
      <c r="K20" s="25" t="s">
        <v>39</v>
      </c>
      <c r="L20" s="25"/>
      <c r="M20" s="25" t="s">
        <v>227</v>
      </c>
      <c r="N20" s="14" t="s">
        <v>447</v>
      </c>
      <c r="O20" s="14" t="s">
        <v>49</v>
      </c>
      <c r="P20" s="29">
        <v>561</v>
      </c>
      <c r="Q20" s="30">
        <f>P20*12</f>
        <v>6732</v>
      </c>
      <c r="R20" s="30">
        <f>P20/12*7</f>
        <v>327.25</v>
      </c>
      <c r="S20" s="30">
        <f t="shared" si="7"/>
        <v>262.5</v>
      </c>
      <c r="T20" s="30"/>
      <c r="U20" s="30"/>
      <c r="V20" s="30">
        <f>SUM(R20:U20)</f>
        <v>589.75</v>
      </c>
    </row>
    <row r="21" spans="1:22" ht="21.75" customHeight="1" x14ac:dyDescent="0.25">
      <c r="A21" s="25">
        <f t="shared" si="5"/>
        <v>16</v>
      </c>
      <c r="B21" s="33">
        <v>1400697692</v>
      </c>
      <c r="C21" s="14" t="s">
        <v>509</v>
      </c>
      <c r="D21" s="31">
        <v>45079</v>
      </c>
      <c r="E21" s="28">
        <f t="shared" ca="1" si="8"/>
        <v>0</v>
      </c>
      <c r="F21" s="28">
        <f t="shared" ca="1" si="9"/>
        <v>1</v>
      </c>
      <c r="G21" s="28">
        <f t="shared" ca="1" si="10"/>
        <v>24</v>
      </c>
      <c r="H21" s="25" t="s">
        <v>58</v>
      </c>
      <c r="I21" s="25" t="s">
        <v>72</v>
      </c>
      <c r="J21" s="25" t="s">
        <v>322</v>
      </c>
      <c r="K21" s="25" t="s">
        <v>39</v>
      </c>
      <c r="L21" s="25"/>
      <c r="M21" s="25" t="s">
        <v>302</v>
      </c>
      <c r="N21" s="14" t="s">
        <v>303</v>
      </c>
      <c r="O21" s="14" t="s">
        <v>568</v>
      </c>
      <c r="P21" s="29">
        <v>1404</v>
      </c>
      <c r="Q21" s="30">
        <f t="shared" si="11"/>
        <v>16848</v>
      </c>
      <c r="R21" s="30">
        <f t="shared" si="12"/>
        <v>819</v>
      </c>
      <c r="S21" s="30">
        <f t="shared" si="7"/>
        <v>262.5</v>
      </c>
      <c r="T21" s="30"/>
      <c r="U21" s="30"/>
      <c r="V21" s="30">
        <f t="shared" si="13"/>
        <v>1081.5</v>
      </c>
    </row>
    <row r="22" spans="1:22" ht="21.75" customHeight="1" x14ac:dyDescent="0.25">
      <c r="A22" s="25">
        <f t="shared" si="5"/>
        <v>17</v>
      </c>
      <c r="B22" s="25">
        <v>1400485254</v>
      </c>
      <c r="C22" s="14" t="s">
        <v>164</v>
      </c>
      <c r="D22" s="31">
        <v>39406</v>
      </c>
      <c r="E22" s="28">
        <f t="shared" ca="1" si="8"/>
        <v>15</v>
      </c>
      <c r="F22" s="28">
        <f t="shared" ca="1" si="9"/>
        <v>8</v>
      </c>
      <c r="G22" s="28">
        <f t="shared" ca="1" si="10"/>
        <v>6</v>
      </c>
      <c r="H22" s="25" t="s">
        <v>58</v>
      </c>
      <c r="I22" s="25" t="s">
        <v>59</v>
      </c>
      <c r="J22" s="25" t="s">
        <v>38</v>
      </c>
      <c r="K22" s="25" t="s">
        <v>39</v>
      </c>
      <c r="L22" s="25"/>
      <c r="M22" s="25" t="s">
        <v>141</v>
      </c>
      <c r="N22" s="14" t="s">
        <v>304</v>
      </c>
      <c r="O22" s="14" t="s">
        <v>165</v>
      </c>
      <c r="P22" s="29">
        <v>1404</v>
      </c>
      <c r="Q22" s="30">
        <f t="shared" si="11"/>
        <v>16848</v>
      </c>
      <c r="R22" s="30">
        <f t="shared" si="12"/>
        <v>819</v>
      </c>
      <c r="S22" s="30">
        <f t="shared" si="7"/>
        <v>262.5</v>
      </c>
      <c r="T22" s="30"/>
      <c r="U22" s="30"/>
      <c r="V22" s="30">
        <f t="shared" si="13"/>
        <v>1081.5</v>
      </c>
    </row>
    <row r="23" spans="1:22" ht="21.75" customHeight="1" x14ac:dyDescent="0.25">
      <c r="A23" s="25">
        <f t="shared" si="5"/>
        <v>18</v>
      </c>
      <c r="B23" s="35">
        <v>1400827752</v>
      </c>
      <c r="C23" s="14" t="s">
        <v>236</v>
      </c>
      <c r="D23" s="31">
        <v>44564</v>
      </c>
      <c r="E23" s="28">
        <f t="shared" ca="1" si="8"/>
        <v>1</v>
      </c>
      <c r="F23" s="28">
        <f t="shared" ca="1" si="9"/>
        <v>6</v>
      </c>
      <c r="G23" s="28">
        <f t="shared" ca="1" si="10"/>
        <v>23</v>
      </c>
      <c r="H23" s="25" t="s">
        <v>93</v>
      </c>
      <c r="I23" s="25" t="s">
        <v>80</v>
      </c>
      <c r="J23" s="25" t="s">
        <v>168</v>
      </c>
      <c r="K23" s="25" t="s">
        <v>39</v>
      </c>
      <c r="L23" s="25"/>
      <c r="M23" s="25" t="s">
        <v>430</v>
      </c>
      <c r="N23" s="14" t="s">
        <v>426</v>
      </c>
      <c r="O23" s="14" t="s">
        <v>255</v>
      </c>
      <c r="P23" s="29">
        <v>561</v>
      </c>
      <c r="Q23" s="30">
        <f t="shared" si="11"/>
        <v>6732</v>
      </c>
      <c r="R23" s="30">
        <f t="shared" si="12"/>
        <v>327.25</v>
      </c>
      <c r="S23" s="30">
        <f t="shared" si="7"/>
        <v>262.5</v>
      </c>
      <c r="T23" s="30"/>
      <c r="U23" s="30"/>
      <c r="V23" s="30">
        <f t="shared" si="13"/>
        <v>589.75</v>
      </c>
    </row>
    <row r="24" spans="1:22" ht="21.75" customHeight="1" x14ac:dyDescent="0.25">
      <c r="A24" s="25">
        <f t="shared" si="5"/>
        <v>19</v>
      </c>
      <c r="B24" s="35" t="s">
        <v>433</v>
      </c>
      <c r="C24" s="14" t="s">
        <v>434</v>
      </c>
      <c r="D24" s="31">
        <v>44986</v>
      </c>
      <c r="E24" s="28">
        <f t="shared" ca="1" si="8"/>
        <v>0</v>
      </c>
      <c r="F24" s="28">
        <f t="shared" ca="1" si="9"/>
        <v>4</v>
      </c>
      <c r="G24" s="28">
        <f t="shared" ca="1" si="10"/>
        <v>25</v>
      </c>
      <c r="H24" s="25" t="s">
        <v>93</v>
      </c>
      <c r="I24" s="25" t="s">
        <v>80</v>
      </c>
      <c r="J24" s="25" t="s">
        <v>168</v>
      </c>
      <c r="K24" s="25" t="s">
        <v>39</v>
      </c>
      <c r="L24" s="25"/>
      <c r="M24" s="25" t="s">
        <v>435</v>
      </c>
      <c r="N24" s="14" t="s">
        <v>436</v>
      </c>
      <c r="O24" s="14" t="s">
        <v>437</v>
      </c>
      <c r="P24" s="29">
        <v>773</v>
      </c>
      <c r="Q24" s="30">
        <f t="shared" si="11"/>
        <v>9276</v>
      </c>
      <c r="R24" s="30">
        <f t="shared" si="12"/>
        <v>450.91666666666669</v>
      </c>
      <c r="S24" s="30">
        <f t="shared" si="7"/>
        <v>262.5</v>
      </c>
      <c r="T24" s="30"/>
      <c r="U24" s="30"/>
      <c r="V24" s="30">
        <f t="shared" si="13"/>
        <v>713.41666666666674</v>
      </c>
    </row>
    <row r="25" spans="1:22" ht="21.75" customHeight="1" x14ac:dyDescent="0.25">
      <c r="A25" s="25">
        <f t="shared" si="5"/>
        <v>20</v>
      </c>
      <c r="B25" s="35" t="s">
        <v>511</v>
      </c>
      <c r="C25" s="14" t="s">
        <v>510</v>
      </c>
      <c r="D25" s="31">
        <v>45083</v>
      </c>
      <c r="E25" s="28">
        <f t="shared" ca="1" si="8"/>
        <v>0</v>
      </c>
      <c r="F25" s="28">
        <f t="shared" ca="1" si="9"/>
        <v>1</v>
      </c>
      <c r="G25" s="28">
        <f t="shared" ca="1" si="10"/>
        <v>20</v>
      </c>
      <c r="H25" s="25" t="s">
        <v>58</v>
      </c>
      <c r="I25" s="25" t="s">
        <v>72</v>
      </c>
      <c r="J25" s="25" t="s">
        <v>38</v>
      </c>
      <c r="K25" s="25" t="s">
        <v>39</v>
      </c>
      <c r="L25" s="25"/>
      <c r="M25" s="25" t="s">
        <v>263</v>
      </c>
      <c r="N25" s="14" t="s">
        <v>315</v>
      </c>
      <c r="O25" s="14" t="s">
        <v>521</v>
      </c>
      <c r="P25" s="29">
        <v>1212</v>
      </c>
      <c r="Q25" s="30">
        <f t="shared" si="11"/>
        <v>14544</v>
      </c>
      <c r="R25" s="30">
        <f t="shared" si="12"/>
        <v>707</v>
      </c>
      <c r="S25" s="30">
        <f t="shared" si="7"/>
        <v>262.5</v>
      </c>
      <c r="T25" s="30"/>
      <c r="U25" s="30"/>
      <c r="V25" s="30">
        <f t="shared" si="13"/>
        <v>969.5</v>
      </c>
    </row>
    <row r="26" spans="1:22" ht="21.75" customHeight="1" x14ac:dyDescent="0.25">
      <c r="A26" s="25">
        <f t="shared" si="5"/>
        <v>21</v>
      </c>
      <c r="B26" s="95">
        <v>1400570899</v>
      </c>
      <c r="C26" s="14" t="s">
        <v>553</v>
      </c>
      <c r="D26" s="31">
        <v>45089</v>
      </c>
      <c r="E26" s="28">
        <f t="shared" ca="1" si="8"/>
        <v>0</v>
      </c>
      <c r="F26" s="28">
        <f t="shared" ca="1" si="9"/>
        <v>1</v>
      </c>
      <c r="G26" s="28">
        <f t="shared" ca="1" si="10"/>
        <v>14</v>
      </c>
      <c r="H26" s="25" t="s">
        <v>58</v>
      </c>
      <c r="I26" s="25" t="s">
        <v>72</v>
      </c>
      <c r="J26" s="25" t="s">
        <v>38</v>
      </c>
      <c r="K26" s="25" t="s">
        <v>39</v>
      </c>
      <c r="L26" s="25"/>
      <c r="M26" s="25" t="s">
        <v>263</v>
      </c>
      <c r="N26" s="14" t="s">
        <v>556</v>
      </c>
      <c r="O26" s="14" t="s">
        <v>569</v>
      </c>
      <c r="P26" s="29">
        <v>1086</v>
      </c>
      <c r="Q26" s="30">
        <f t="shared" si="11"/>
        <v>13032</v>
      </c>
      <c r="R26" s="30">
        <f t="shared" si="12"/>
        <v>633.5</v>
      </c>
      <c r="S26" s="30">
        <f t="shared" si="7"/>
        <v>262.5</v>
      </c>
      <c r="T26" s="30"/>
      <c r="U26" s="30"/>
      <c r="V26" s="30">
        <f t="shared" si="13"/>
        <v>896</v>
      </c>
    </row>
    <row r="27" spans="1:22" ht="21.75" customHeight="1" x14ac:dyDescent="0.25">
      <c r="A27" s="25">
        <f t="shared" si="5"/>
        <v>22</v>
      </c>
      <c r="B27" s="95">
        <v>1401052632</v>
      </c>
      <c r="C27" s="14" t="s">
        <v>554</v>
      </c>
      <c r="D27" s="31">
        <v>45071</v>
      </c>
      <c r="E27" s="28"/>
      <c r="F27" s="28"/>
      <c r="G27" s="28"/>
      <c r="H27" s="25" t="s">
        <v>58</v>
      </c>
      <c r="I27" s="25" t="s">
        <v>72</v>
      </c>
      <c r="J27" s="25" t="s">
        <v>38</v>
      </c>
      <c r="K27" s="25" t="s">
        <v>39</v>
      </c>
      <c r="L27" s="25"/>
      <c r="M27" s="25" t="s">
        <v>555</v>
      </c>
      <c r="N27" s="14" t="s">
        <v>558</v>
      </c>
      <c r="O27" s="14" t="s">
        <v>242</v>
      </c>
      <c r="P27" s="29">
        <v>585</v>
      </c>
      <c r="Q27" s="30">
        <f t="shared" si="11"/>
        <v>7020</v>
      </c>
      <c r="R27" s="30">
        <f t="shared" si="12"/>
        <v>341.25</v>
      </c>
      <c r="S27" s="30">
        <f t="shared" si="7"/>
        <v>262.5</v>
      </c>
      <c r="T27" s="30"/>
      <c r="U27" s="30"/>
      <c r="V27" s="30">
        <f t="shared" si="13"/>
        <v>603.75</v>
      </c>
    </row>
    <row r="28" spans="1:22" ht="21.95" customHeight="1" x14ac:dyDescent="0.25">
      <c r="A28" s="25">
        <f t="shared" si="5"/>
        <v>23</v>
      </c>
      <c r="B28" s="13">
        <v>1401195605</v>
      </c>
      <c r="C28" s="14" t="s">
        <v>512</v>
      </c>
      <c r="D28" s="31">
        <v>45071</v>
      </c>
      <c r="E28" s="28">
        <f t="shared" ca="1" si="8"/>
        <v>0</v>
      </c>
      <c r="F28" s="28">
        <f t="shared" ca="1" si="9"/>
        <v>2</v>
      </c>
      <c r="G28" s="28">
        <f t="shared" ca="1" si="10"/>
        <v>1</v>
      </c>
      <c r="H28" s="25" t="s">
        <v>58</v>
      </c>
      <c r="I28" s="25" t="s">
        <v>72</v>
      </c>
      <c r="J28" s="25" t="s">
        <v>38</v>
      </c>
      <c r="K28" s="25" t="s">
        <v>39</v>
      </c>
      <c r="L28" s="25"/>
      <c r="M28" s="25" t="s">
        <v>107</v>
      </c>
      <c r="N28" s="14" t="s">
        <v>557</v>
      </c>
      <c r="O28" s="14" t="s">
        <v>516</v>
      </c>
      <c r="P28" s="29">
        <v>733</v>
      </c>
      <c r="Q28" s="30">
        <f t="shared" si="11"/>
        <v>8796</v>
      </c>
      <c r="R28" s="30">
        <f t="shared" si="12"/>
        <v>427.58333333333337</v>
      </c>
      <c r="S28" s="30">
        <f t="shared" si="7"/>
        <v>262.5</v>
      </c>
      <c r="T28" s="30"/>
      <c r="U28" s="30"/>
      <c r="V28" s="30">
        <f t="shared" si="13"/>
        <v>690.08333333333337</v>
      </c>
    </row>
    <row r="29" spans="1:22" ht="21.95" customHeight="1" x14ac:dyDescent="0.25">
      <c r="A29" s="25">
        <f t="shared" si="5"/>
        <v>24</v>
      </c>
      <c r="B29" s="91">
        <v>1401053101</v>
      </c>
      <c r="C29" s="14" t="s">
        <v>513</v>
      </c>
      <c r="D29" s="31">
        <v>45071</v>
      </c>
      <c r="E29" s="28">
        <f t="shared" ca="1" si="8"/>
        <v>0</v>
      </c>
      <c r="F29" s="28">
        <f t="shared" ca="1" si="9"/>
        <v>2</v>
      </c>
      <c r="G29" s="28">
        <f t="shared" ca="1" si="10"/>
        <v>1</v>
      </c>
      <c r="H29" s="25" t="s">
        <v>58</v>
      </c>
      <c r="I29" s="25" t="s">
        <v>72</v>
      </c>
      <c r="J29" s="25" t="s">
        <v>38</v>
      </c>
      <c r="K29" s="25" t="s">
        <v>39</v>
      </c>
      <c r="L29" s="25"/>
      <c r="M29" s="25" t="s">
        <v>324</v>
      </c>
      <c r="N29" s="14" t="s">
        <v>325</v>
      </c>
      <c r="O29" s="14" t="s">
        <v>570</v>
      </c>
      <c r="P29" s="29">
        <v>585</v>
      </c>
      <c r="Q29" s="30">
        <f t="shared" si="11"/>
        <v>7020</v>
      </c>
      <c r="R29" s="30">
        <f t="shared" si="12"/>
        <v>341.25</v>
      </c>
      <c r="S29" s="30">
        <f t="shared" si="7"/>
        <v>262.5</v>
      </c>
      <c r="T29" s="30"/>
      <c r="U29" s="30"/>
      <c r="V29" s="30">
        <f t="shared" si="13"/>
        <v>603.75</v>
      </c>
    </row>
    <row r="30" spans="1:22" ht="21.75" customHeight="1" x14ac:dyDescent="0.25">
      <c r="A30" s="25">
        <f t="shared" si="5"/>
        <v>25</v>
      </c>
      <c r="B30" s="50">
        <v>1400727473</v>
      </c>
      <c r="C30" s="92" t="s">
        <v>514</v>
      </c>
      <c r="D30" s="31">
        <v>45078</v>
      </c>
      <c r="E30" s="28">
        <f t="shared" ca="1" si="8"/>
        <v>0</v>
      </c>
      <c r="F30" s="28">
        <f t="shared" ca="1" si="9"/>
        <v>1</v>
      </c>
      <c r="G30" s="28">
        <f t="shared" ca="1" si="10"/>
        <v>25</v>
      </c>
      <c r="H30" s="25" t="s">
        <v>58</v>
      </c>
      <c r="I30" s="25" t="s">
        <v>72</v>
      </c>
      <c r="J30" s="25" t="s">
        <v>38</v>
      </c>
      <c r="K30" s="25" t="s">
        <v>39</v>
      </c>
      <c r="L30" s="25"/>
      <c r="M30" s="25" t="s">
        <v>107</v>
      </c>
      <c r="N30" s="14" t="s">
        <v>256</v>
      </c>
      <c r="O30" s="14" t="s">
        <v>571</v>
      </c>
      <c r="P30" s="29">
        <v>1404</v>
      </c>
      <c r="Q30" s="30">
        <f t="shared" si="11"/>
        <v>16848</v>
      </c>
      <c r="R30" s="30">
        <f t="shared" si="12"/>
        <v>819</v>
      </c>
      <c r="S30" s="30">
        <f t="shared" si="7"/>
        <v>262.5</v>
      </c>
      <c r="T30" s="30"/>
      <c r="U30" s="30"/>
      <c r="V30" s="30">
        <f t="shared" si="13"/>
        <v>1081.5</v>
      </c>
    </row>
    <row r="31" spans="1:22" ht="21.75" customHeight="1" x14ac:dyDescent="0.25">
      <c r="A31" s="25">
        <f t="shared" si="5"/>
        <v>26</v>
      </c>
      <c r="B31" s="50">
        <v>1400432223</v>
      </c>
      <c r="C31" s="92" t="s">
        <v>515</v>
      </c>
      <c r="D31" s="31">
        <v>45071</v>
      </c>
      <c r="E31" s="28">
        <f t="shared" ca="1" si="8"/>
        <v>0</v>
      </c>
      <c r="F31" s="28">
        <f t="shared" ca="1" si="9"/>
        <v>2</v>
      </c>
      <c r="G31" s="28">
        <f t="shared" ca="1" si="10"/>
        <v>1</v>
      </c>
      <c r="H31" s="25" t="s">
        <v>58</v>
      </c>
      <c r="I31" s="25" t="s">
        <v>72</v>
      </c>
      <c r="J31" s="25" t="s">
        <v>38</v>
      </c>
      <c r="K31" s="25" t="s">
        <v>39</v>
      </c>
      <c r="L31" s="25"/>
      <c r="M31" s="25" t="s">
        <v>141</v>
      </c>
      <c r="N31" s="14" t="s">
        <v>252</v>
      </c>
      <c r="O31" s="14" t="s">
        <v>242</v>
      </c>
      <c r="P31" s="29">
        <v>902</v>
      </c>
      <c r="Q31" s="30">
        <f t="shared" si="11"/>
        <v>10824</v>
      </c>
      <c r="R31" s="30">
        <f t="shared" si="12"/>
        <v>526.16666666666674</v>
      </c>
      <c r="S31" s="30">
        <f t="shared" si="7"/>
        <v>262.5</v>
      </c>
      <c r="T31" s="30"/>
      <c r="U31" s="30"/>
      <c r="V31" s="30">
        <f t="shared" si="13"/>
        <v>788.66666666666674</v>
      </c>
    </row>
    <row r="32" spans="1:22" ht="21.75" customHeight="1" x14ac:dyDescent="0.25">
      <c r="A32" s="25">
        <f t="shared" si="5"/>
        <v>27</v>
      </c>
      <c r="B32" s="33">
        <v>1400205850</v>
      </c>
      <c r="C32" s="14" t="s">
        <v>191</v>
      </c>
      <c r="D32" s="31">
        <v>39816</v>
      </c>
      <c r="E32" s="28">
        <f t="shared" ca="1" si="8"/>
        <v>14</v>
      </c>
      <c r="F32" s="28">
        <f t="shared" ca="1" si="9"/>
        <v>6</v>
      </c>
      <c r="G32" s="28">
        <f t="shared" ca="1" si="10"/>
        <v>23</v>
      </c>
      <c r="H32" s="25" t="s">
        <v>58</v>
      </c>
      <c r="I32" s="25" t="s">
        <v>59</v>
      </c>
      <c r="J32" s="25" t="s">
        <v>38</v>
      </c>
      <c r="K32" s="25" t="s">
        <v>39</v>
      </c>
      <c r="L32" s="25"/>
      <c r="M32" s="25" t="s">
        <v>82</v>
      </c>
      <c r="N32" s="14" t="s">
        <v>155</v>
      </c>
      <c r="O32" s="14" t="s">
        <v>231</v>
      </c>
      <c r="P32" s="29">
        <v>902</v>
      </c>
      <c r="Q32" s="30">
        <f t="shared" si="11"/>
        <v>10824</v>
      </c>
      <c r="R32" s="30">
        <f t="shared" si="12"/>
        <v>526.16666666666674</v>
      </c>
      <c r="S32" s="30">
        <f t="shared" si="7"/>
        <v>262.5</v>
      </c>
      <c r="T32" s="30"/>
      <c r="U32" s="30"/>
      <c r="V32" s="30">
        <f t="shared" si="13"/>
        <v>788.66666666666674</v>
      </c>
    </row>
    <row r="33" spans="1:22" ht="21.75" customHeight="1" x14ac:dyDescent="0.25">
      <c r="A33" s="25">
        <f t="shared" si="5"/>
        <v>28</v>
      </c>
      <c r="B33" s="32">
        <v>1600641201</v>
      </c>
      <c r="C33" s="14" t="s">
        <v>323</v>
      </c>
      <c r="D33" s="31">
        <v>44929</v>
      </c>
      <c r="E33" s="28">
        <f ca="1">DATEDIF(D33,TODAY(),"Y")</f>
        <v>0</v>
      </c>
      <c r="F33" s="28">
        <f ca="1">DATEDIF(D33,TODAY(),"YM")</f>
        <v>6</v>
      </c>
      <c r="G33" s="28">
        <f ca="1">DATEDIF(D33,TODAY(),"MD")</f>
        <v>23</v>
      </c>
      <c r="H33" s="25" t="s">
        <v>93</v>
      </c>
      <c r="I33" s="25" t="s">
        <v>80</v>
      </c>
      <c r="J33" s="25" t="s">
        <v>168</v>
      </c>
      <c r="K33" s="25" t="s">
        <v>39</v>
      </c>
      <c r="L33" s="25"/>
      <c r="M33" s="25" t="s">
        <v>432</v>
      </c>
      <c r="N33" s="14" t="s">
        <v>431</v>
      </c>
      <c r="O33" s="14" t="s">
        <v>312</v>
      </c>
      <c r="P33" s="29">
        <v>561</v>
      </c>
      <c r="Q33" s="30">
        <f>P33*12</f>
        <v>6732</v>
      </c>
      <c r="R33" s="30">
        <f>P33/12*7</f>
        <v>327.25</v>
      </c>
      <c r="S33" s="30">
        <f t="shared" si="7"/>
        <v>262.5</v>
      </c>
      <c r="T33" s="30"/>
      <c r="U33" s="30"/>
      <c r="V33" s="30">
        <f>SUM(R33:U33)</f>
        <v>589.75</v>
      </c>
    </row>
    <row r="34" spans="1:22" ht="21.75" customHeight="1" x14ac:dyDescent="0.25">
      <c r="A34" s="25">
        <f t="shared" si="5"/>
        <v>29</v>
      </c>
      <c r="B34" s="33">
        <v>1400824049</v>
      </c>
      <c r="C34" s="34" t="s">
        <v>424</v>
      </c>
      <c r="D34" s="31">
        <v>45009</v>
      </c>
      <c r="E34" s="28">
        <f ca="1">DATEDIF(D34,TODAY(),"Y")</f>
        <v>0</v>
      </c>
      <c r="F34" s="28">
        <f ca="1">DATEDIF(D34,TODAY(),"YM")</f>
        <v>4</v>
      </c>
      <c r="G34" s="28">
        <f ca="1">DATEDIF(D34,TODAY(),"MD")</f>
        <v>2</v>
      </c>
      <c r="H34" s="25" t="s">
        <v>93</v>
      </c>
      <c r="I34" s="25" t="s">
        <v>80</v>
      </c>
      <c r="J34" s="25" t="s">
        <v>168</v>
      </c>
      <c r="K34" s="25" t="s">
        <v>39</v>
      </c>
      <c r="L34" s="25"/>
      <c r="M34" s="25" t="s">
        <v>432</v>
      </c>
      <c r="N34" s="14" t="s">
        <v>425</v>
      </c>
      <c r="O34" s="14" t="s">
        <v>242</v>
      </c>
      <c r="P34" s="29">
        <v>561</v>
      </c>
      <c r="Q34" s="30">
        <f>P34*12</f>
        <v>6732</v>
      </c>
      <c r="R34" s="30">
        <f>P34/12*7</f>
        <v>327.25</v>
      </c>
      <c r="S34" s="30">
        <f t="shared" si="7"/>
        <v>262.5</v>
      </c>
      <c r="T34" s="30"/>
      <c r="U34" s="30"/>
      <c r="V34" s="30">
        <f>SUM(R34:U34)</f>
        <v>589.75</v>
      </c>
    </row>
    <row r="35" spans="1:22" ht="21.75" customHeight="1" x14ac:dyDescent="0.25">
      <c r="A35" s="25">
        <f t="shared" si="5"/>
        <v>30</v>
      </c>
      <c r="B35" s="16">
        <v>1400824973</v>
      </c>
      <c r="C35" s="36" t="s">
        <v>246</v>
      </c>
      <c r="D35" s="31">
        <v>44929</v>
      </c>
      <c r="E35" s="28">
        <f t="shared" ca="1" si="8"/>
        <v>0</v>
      </c>
      <c r="F35" s="28">
        <f t="shared" ca="1" si="9"/>
        <v>6</v>
      </c>
      <c r="G35" s="28">
        <f t="shared" ca="1" si="10"/>
        <v>23</v>
      </c>
      <c r="H35" s="25" t="s">
        <v>58</v>
      </c>
      <c r="I35" s="25" t="s">
        <v>326</v>
      </c>
      <c r="J35" s="25" t="s">
        <v>133</v>
      </c>
      <c r="K35" s="25" t="s">
        <v>52</v>
      </c>
      <c r="L35" s="25"/>
      <c r="M35" s="37" t="s">
        <v>145</v>
      </c>
      <c r="N35" s="36" t="s">
        <v>327</v>
      </c>
      <c r="O35" s="14" t="s">
        <v>242</v>
      </c>
      <c r="P35" s="29" t="s">
        <v>146</v>
      </c>
      <c r="Q35" s="38">
        <f t="shared" si="11"/>
        <v>7020</v>
      </c>
      <c r="R35" s="38">
        <f t="shared" si="12"/>
        <v>341.25</v>
      </c>
      <c r="S35" s="30">
        <f t="shared" si="7"/>
        <v>262.5</v>
      </c>
      <c r="T35" s="30"/>
      <c r="U35" s="30"/>
      <c r="V35" s="30">
        <f t="shared" si="13"/>
        <v>603.75</v>
      </c>
    </row>
    <row r="36" spans="1:22" ht="27.75" customHeight="1" x14ac:dyDescent="0.25">
      <c r="A36" s="25">
        <f t="shared" si="5"/>
        <v>31</v>
      </c>
      <c r="B36" s="33">
        <v>1400489348</v>
      </c>
      <c r="C36" s="14" t="s">
        <v>551</v>
      </c>
      <c r="D36" s="31">
        <v>45061</v>
      </c>
      <c r="E36" s="28">
        <f t="shared" ca="1" si="8"/>
        <v>0</v>
      </c>
      <c r="F36" s="28">
        <f t="shared" ca="1" si="9"/>
        <v>2</v>
      </c>
      <c r="G36" s="28">
        <f t="shared" ca="1" si="10"/>
        <v>11</v>
      </c>
      <c r="H36" s="25" t="s">
        <v>58</v>
      </c>
      <c r="I36" s="25" t="s">
        <v>72</v>
      </c>
      <c r="J36" s="25" t="s">
        <v>38</v>
      </c>
      <c r="K36" s="25" t="s">
        <v>39</v>
      </c>
      <c r="L36" s="25"/>
      <c r="M36" s="25" t="s">
        <v>73</v>
      </c>
      <c r="N36" s="14" t="s">
        <v>166</v>
      </c>
      <c r="O36" s="101" t="s">
        <v>559</v>
      </c>
      <c r="P36" s="29">
        <v>1404</v>
      </c>
      <c r="Q36" s="30">
        <f t="shared" si="11"/>
        <v>16848</v>
      </c>
      <c r="R36" s="30">
        <f t="shared" si="12"/>
        <v>819</v>
      </c>
      <c r="S36" s="30">
        <f t="shared" si="7"/>
        <v>262.5</v>
      </c>
      <c r="T36" s="30"/>
      <c r="U36" s="30"/>
      <c r="V36" s="30">
        <f t="shared" si="13"/>
        <v>1081.5</v>
      </c>
    </row>
    <row r="37" spans="1:22" ht="21.75" customHeight="1" x14ac:dyDescent="0.25">
      <c r="A37" s="25">
        <f t="shared" si="5"/>
        <v>32</v>
      </c>
      <c r="B37" s="93">
        <v>1401246002</v>
      </c>
      <c r="C37" s="14" t="s">
        <v>517</v>
      </c>
      <c r="D37" s="31">
        <v>45071</v>
      </c>
      <c r="E37" s="28">
        <f t="shared" ca="1" si="8"/>
        <v>0</v>
      </c>
      <c r="F37" s="28">
        <f t="shared" ca="1" si="9"/>
        <v>2</v>
      </c>
      <c r="G37" s="28">
        <f t="shared" ca="1" si="10"/>
        <v>1</v>
      </c>
      <c r="H37" s="25" t="s">
        <v>58</v>
      </c>
      <c r="I37" s="25" t="s">
        <v>72</v>
      </c>
      <c r="J37" s="25" t="s">
        <v>38</v>
      </c>
      <c r="K37" s="25" t="s">
        <v>39</v>
      </c>
      <c r="L37" s="25"/>
      <c r="M37" s="25" t="s">
        <v>73</v>
      </c>
      <c r="N37" s="14" t="s">
        <v>328</v>
      </c>
      <c r="O37" s="14" t="s">
        <v>560</v>
      </c>
      <c r="P37" s="29">
        <v>1404</v>
      </c>
      <c r="Q37" s="30">
        <f t="shared" si="11"/>
        <v>16848</v>
      </c>
      <c r="R37" s="30">
        <f t="shared" si="12"/>
        <v>819</v>
      </c>
      <c r="S37" s="30">
        <f t="shared" si="7"/>
        <v>262.5</v>
      </c>
      <c r="T37" s="30"/>
      <c r="U37" s="30"/>
      <c r="V37" s="30">
        <f t="shared" si="13"/>
        <v>1081.5</v>
      </c>
    </row>
    <row r="38" spans="1:22" ht="21.75" customHeight="1" x14ac:dyDescent="0.25">
      <c r="A38" s="25">
        <f t="shared" si="5"/>
        <v>33</v>
      </c>
      <c r="B38" s="93">
        <v>1400977268</v>
      </c>
      <c r="C38" s="14" t="s">
        <v>518</v>
      </c>
      <c r="D38" s="31">
        <v>45071</v>
      </c>
      <c r="E38" s="28">
        <f t="shared" ca="1" si="8"/>
        <v>0</v>
      </c>
      <c r="F38" s="28">
        <f t="shared" ca="1" si="9"/>
        <v>2</v>
      </c>
      <c r="G38" s="28">
        <f t="shared" ca="1" si="10"/>
        <v>1</v>
      </c>
      <c r="H38" s="25" t="s">
        <v>58</v>
      </c>
      <c r="I38" s="25" t="s">
        <v>72</v>
      </c>
      <c r="J38" s="25" t="s">
        <v>38</v>
      </c>
      <c r="K38" s="25" t="s">
        <v>39</v>
      </c>
      <c r="L38" s="25"/>
      <c r="M38" s="25" t="s">
        <v>157</v>
      </c>
      <c r="N38" s="14" t="s">
        <v>329</v>
      </c>
      <c r="O38" s="14" t="s">
        <v>561</v>
      </c>
      <c r="P38" s="29">
        <v>817</v>
      </c>
      <c r="Q38" s="30">
        <f t="shared" si="11"/>
        <v>9804</v>
      </c>
      <c r="R38" s="30">
        <f t="shared" si="12"/>
        <v>476.58333333333331</v>
      </c>
      <c r="S38" s="30">
        <f t="shared" si="7"/>
        <v>262.5</v>
      </c>
      <c r="T38" s="30"/>
      <c r="U38" s="30"/>
      <c r="V38" s="30">
        <f t="shared" si="13"/>
        <v>739.08333333333326</v>
      </c>
    </row>
    <row r="39" spans="1:22" ht="21.75" customHeight="1" x14ac:dyDescent="0.25">
      <c r="A39" s="25">
        <f t="shared" si="5"/>
        <v>34</v>
      </c>
      <c r="B39" s="93">
        <v>1400642375</v>
      </c>
      <c r="C39" s="14" t="s">
        <v>584</v>
      </c>
      <c r="D39" s="31">
        <v>45082</v>
      </c>
      <c r="E39" s="28">
        <f t="shared" ca="1" si="8"/>
        <v>0</v>
      </c>
      <c r="F39" s="28">
        <f t="shared" ca="1" si="9"/>
        <v>1</v>
      </c>
      <c r="G39" s="28">
        <f t="shared" ca="1" si="10"/>
        <v>21</v>
      </c>
      <c r="H39" s="25" t="s">
        <v>58</v>
      </c>
      <c r="I39" s="25" t="s">
        <v>72</v>
      </c>
      <c r="J39" s="25" t="s">
        <v>38</v>
      </c>
      <c r="K39" s="25" t="s">
        <v>39</v>
      </c>
      <c r="L39" s="25"/>
      <c r="M39" s="25" t="s">
        <v>157</v>
      </c>
      <c r="N39" s="14" t="s">
        <v>583</v>
      </c>
      <c r="O39" s="14" t="s">
        <v>49</v>
      </c>
      <c r="P39" s="29">
        <v>733</v>
      </c>
      <c r="Q39" s="30">
        <f t="shared" si="11"/>
        <v>8796</v>
      </c>
      <c r="R39" s="30">
        <f t="shared" si="12"/>
        <v>427.58333333333337</v>
      </c>
      <c r="S39" s="30">
        <f t="shared" si="7"/>
        <v>262.5</v>
      </c>
      <c r="T39" s="30"/>
      <c r="U39" s="30"/>
      <c r="V39" s="30">
        <f t="shared" si="13"/>
        <v>690.08333333333337</v>
      </c>
    </row>
    <row r="40" spans="1:22" ht="21.75" customHeight="1" x14ac:dyDescent="0.25">
      <c r="A40" s="25">
        <f t="shared" si="5"/>
        <v>35</v>
      </c>
      <c r="B40" s="39">
        <v>1400443550</v>
      </c>
      <c r="C40" s="14" t="s">
        <v>330</v>
      </c>
      <c r="D40" s="31">
        <v>45019</v>
      </c>
      <c r="E40" s="28">
        <f t="shared" ca="1" si="8"/>
        <v>0</v>
      </c>
      <c r="F40" s="28">
        <f t="shared" ca="1" si="9"/>
        <v>3</v>
      </c>
      <c r="G40" s="28">
        <f t="shared" ca="1" si="10"/>
        <v>23</v>
      </c>
      <c r="H40" s="25" t="s">
        <v>93</v>
      </c>
      <c r="I40" s="25" t="s">
        <v>80</v>
      </c>
      <c r="J40" s="25" t="s">
        <v>168</v>
      </c>
      <c r="K40" s="25" t="s">
        <v>39</v>
      </c>
      <c r="L40" s="25"/>
      <c r="M40" s="25" t="s">
        <v>452</v>
      </c>
      <c r="N40" s="14" t="s">
        <v>451</v>
      </c>
      <c r="O40" s="14" t="s">
        <v>266</v>
      </c>
      <c r="P40" s="29">
        <v>578</v>
      </c>
      <c r="Q40" s="30">
        <f t="shared" si="11"/>
        <v>6936</v>
      </c>
      <c r="R40" s="30">
        <f t="shared" si="12"/>
        <v>337.16666666666663</v>
      </c>
      <c r="S40" s="30">
        <f t="shared" si="7"/>
        <v>262.5</v>
      </c>
      <c r="T40" s="30"/>
      <c r="U40" s="30"/>
      <c r="V40" s="30">
        <f t="shared" si="13"/>
        <v>599.66666666666663</v>
      </c>
    </row>
    <row r="41" spans="1:22" ht="21.75" customHeight="1" x14ac:dyDescent="0.25">
      <c r="A41" s="25">
        <f t="shared" si="5"/>
        <v>36</v>
      </c>
      <c r="B41" s="33">
        <v>1401027402</v>
      </c>
      <c r="C41" s="14" t="s">
        <v>301</v>
      </c>
      <c r="D41" s="31">
        <v>45006</v>
      </c>
      <c r="E41" s="28">
        <f t="shared" ca="1" si="8"/>
        <v>0</v>
      </c>
      <c r="F41" s="28">
        <f t="shared" ca="1" si="9"/>
        <v>4</v>
      </c>
      <c r="G41" s="28">
        <f t="shared" ca="1" si="10"/>
        <v>5</v>
      </c>
      <c r="H41" s="25" t="s">
        <v>93</v>
      </c>
      <c r="I41" s="25" t="s">
        <v>80</v>
      </c>
      <c r="J41" s="25" t="s">
        <v>168</v>
      </c>
      <c r="K41" s="25" t="s">
        <v>39</v>
      </c>
      <c r="L41" s="25"/>
      <c r="M41" s="25" t="s">
        <v>427</v>
      </c>
      <c r="N41" s="14" t="s">
        <v>331</v>
      </c>
      <c r="O41" s="14" t="s">
        <v>241</v>
      </c>
      <c r="P41" s="29">
        <v>578</v>
      </c>
      <c r="Q41" s="30">
        <f t="shared" si="11"/>
        <v>6936</v>
      </c>
      <c r="R41" s="30">
        <f t="shared" si="12"/>
        <v>337.16666666666663</v>
      </c>
      <c r="S41" s="30">
        <f t="shared" si="7"/>
        <v>262.5</v>
      </c>
      <c r="T41" s="30"/>
      <c r="U41" s="30"/>
      <c r="V41" s="30">
        <f t="shared" si="13"/>
        <v>599.66666666666663</v>
      </c>
    </row>
    <row r="42" spans="1:22" ht="21.75" customHeight="1" x14ac:dyDescent="0.25">
      <c r="A42" s="25">
        <f t="shared" si="5"/>
        <v>37</v>
      </c>
      <c r="B42" s="33">
        <v>1500463847</v>
      </c>
      <c r="C42" s="14" t="s">
        <v>167</v>
      </c>
      <c r="D42" s="31">
        <v>40833</v>
      </c>
      <c r="E42" s="28">
        <f t="shared" ca="1" si="8"/>
        <v>11</v>
      </c>
      <c r="F42" s="28">
        <f t="shared" ca="1" si="9"/>
        <v>9</v>
      </c>
      <c r="G42" s="28">
        <f t="shared" ca="1" si="10"/>
        <v>9</v>
      </c>
      <c r="H42" s="25" t="s">
        <v>79</v>
      </c>
      <c r="I42" s="25" t="s">
        <v>80</v>
      </c>
      <c r="J42" s="25" t="s">
        <v>168</v>
      </c>
      <c r="K42" s="25" t="s">
        <v>39</v>
      </c>
      <c r="L42" s="25"/>
      <c r="M42" s="25" t="s">
        <v>465</v>
      </c>
      <c r="N42" s="14" t="s">
        <v>466</v>
      </c>
      <c r="O42" s="14" t="s">
        <v>573</v>
      </c>
      <c r="P42" s="29">
        <v>601.83000000000004</v>
      </c>
      <c r="Q42" s="30">
        <f t="shared" si="11"/>
        <v>7221.9600000000009</v>
      </c>
      <c r="R42" s="30">
        <f t="shared" si="12"/>
        <v>351.0675</v>
      </c>
      <c r="S42" s="30">
        <f t="shared" si="7"/>
        <v>262.5</v>
      </c>
      <c r="T42" s="30"/>
      <c r="U42" s="30"/>
      <c r="V42" s="30">
        <f t="shared" si="13"/>
        <v>613.5675</v>
      </c>
    </row>
    <row r="43" spans="1:22" ht="21.95" customHeight="1" x14ac:dyDescent="0.25">
      <c r="A43" s="25">
        <f t="shared" si="5"/>
        <v>38</v>
      </c>
      <c r="B43" s="33">
        <v>1400177554</v>
      </c>
      <c r="C43" s="14" t="s">
        <v>169</v>
      </c>
      <c r="D43" s="31">
        <v>38234</v>
      </c>
      <c r="E43" s="28">
        <f t="shared" ca="1" si="8"/>
        <v>18</v>
      </c>
      <c r="F43" s="28">
        <f t="shared" ca="1" si="9"/>
        <v>10</v>
      </c>
      <c r="G43" s="28">
        <f t="shared" ca="1" si="10"/>
        <v>22</v>
      </c>
      <c r="H43" s="25" t="s">
        <v>79</v>
      </c>
      <c r="I43" s="25" t="s">
        <v>80</v>
      </c>
      <c r="J43" s="25" t="s">
        <v>168</v>
      </c>
      <c r="K43" s="25" t="s">
        <v>39</v>
      </c>
      <c r="L43" s="25"/>
      <c r="M43" s="25" t="s">
        <v>465</v>
      </c>
      <c r="N43" s="14" t="s">
        <v>467</v>
      </c>
      <c r="O43" s="14" t="s">
        <v>573</v>
      </c>
      <c r="P43" s="29">
        <v>733.66</v>
      </c>
      <c r="Q43" s="30">
        <f t="shared" si="11"/>
        <v>8803.92</v>
      </c>
      <c r="R43" s="30">
        <f t="shared" si="12"/>
        <v>427.96833333333331</v>
      </c>
      <c r="S43" s="30">
        <f t="shared" si="7"/>
        <v>262.5</v>
      </c>
      <c r="T43" s="30"/>
      <c r="U43" s="30"/>
      <c r="V43" s="30">
        <f t="shared" si="13"/>
        <v>690.46833333333325</v>
      </c>
    </row>
    <row r="44" spans="1:22" ht="21.95" customHeight="1" x14ac:dyDescent="0.25">
      <c r="A44" s="25">
        <f t="shared" si="5"/>
        <v>39</v>
      </c>
      <c r="B44" s="33">
        <v>1450025794</v>
      </c>
      <c r="C44" s="34" t="s">
        <v>287</v>
      </c>
      <c r="D44" s="31">
        <v>44595</v>
      </c>
      <c r="E44" s="28">
        <f t="shared" ca="1" si="8"/>
        <v>1</v>
      </c>
      <c r="F44" s="28">
        <f t="shared" ca="1" si="9"/>
        <v>5</v>
      </c>
      <c r="G44" s="28">
        <f t="shared" ca="1" si="10"/>
        <v>23</v>
      </c>
      <c r="H44" s="25" t="s">
        <v>79</v>
      </c>
      <c r="I44" s="25" t="s">
        <v>326</v>
      </c>
      <c r="J44" s="25" t="s">
        <v>168</v>
      </c>
      <c r="K44" s="25" t="s">
        <v>39</v>
      </c>
      <c r="L44" s="25"/>
      <c r="M44" s="25" t="s">
        <v>465</v>
      </c>
      <c r="N44" s="14" t="s">
        <v>468</v>
      </c>
      <c r="O44" s="14" t="s">
        <v>574</v>
      </c>
      <c r="P44" s="29">
        <v>596</v>
      </c>
      <c r="Q44" s="30">
        <f t="shared" si="11"/>
        <v>7152</v>
      </c>
      <c r="R44" s="30">
        <f t="shared" si="12"/>
        <v>347.66666666666663</v>
      </c>
      <c r="S44" s="30">
        <f t="shared" si="7"/>
        <v>262.5</v>
      </c>
      <c r="T44" s="30"/>
      <c r="U44" s="30"/>
      <c r="V44" s="30">
        <f t="shared" si="13"/>
        <v>610.16666666666663</v>
      </c>
    </row>
    <row r="45" spans="1:22" ht="21.75" customHeight="1" x14ac:dyDescent="0.25">
      <c r="A45" s="25">
        <f t="shared" si="5"/>
        <v>40</v>
      </c>
      <c r="B45" s="40">
        <v>1400559926</v>
      </c>
      <c r="C45" s="41" t="s">
        <v>108</v>
      </c>
      <c r="D45" s="31">
        <v>43832</v>
      </c>
      <c r="E45" s="28">
        <f t="shared" ca="1" si="8"/>
        <v>3</v>
      </c>
      <c r="F45" s="28">
        <f t="shared" ca="1" si="9"/>
        <v>6</v>
      </c>
      <c r="G45" s="28">
        <f t="shared" ca="1" si="10"/>
        <v>24</v>
      </c>
      <c r="H45" s="25" t="s">
        <v>79</v>
      </c>
      <c r="I45" s="25" t="s">
        <v>80</v>
      </c>
      <c r="J45" s="25" t="s">
        <v>81</v>
      </c>
      <c r="K45" s="25" t="s">
        <v>52</v>
      </c>
      <c r="L45" s="25"/>
      <c r="M45" s="25" t="s">
        <v>465</v>
      </c>
      <c r="N45" s="14" t="s">
        <v>469</v>
      </c>
      <c r="O45" s="14" t="s">
        <v>574</v>
      </c>
      <c r="P45" s="29">
        <v>601</v>
      </c>
      <c r="Q45" s="30">
        <f t="shared" si="11"/>
        <v>7212</v>
      </c>
      <c r="R45" s="30">
        <f t="shared" si="12"/>
        <v>350.58333333333337</v>
      </c>
      <c r="S45" s="30">
        <f t="shared" si="7"/>
        <v>262.5</v>
      </c>
      <c r="T45" s="30"/>
      <c r="U45" s="30"/>
      <c r="V45" s="30">
        <f t="shared" si="13"/>
        <v>613.08333333333337</v>
      </c>
    </row>
    <row r="46" spans="1:22" ht="21.75" customHeight="1" x14ac:dyDescent="0.25">
      <c r="A46" s="25">
        <f t="shared" si="5"/>
        <v>41</v>
      </c>
      <c r="B46" s="33">
        <v>1401056450</v>
      </c>
      <c r="C46" s="14" t="s">
        <v>237</v>
      </c>
      <c r="D46" s="31">
        <v>44571</v>
      </c>
      <c r="E46" s="28">
        <f t="shared" ca="1" si="8"/>
        <v>1</v>
      </c>
      <c r="F46" s="28">
        <f t="shared" ca="1" si="9"/>
        <v>6</v>
      </c>
      <c r="G46" s="28">
        <f t="shared" ca="1" si="10"/>
        <v>16</v>
      </c>
      <c r="H46" s="25" t="s">
        <v>79</v>
      </c>
      <c r="I46" s="25" t="s">
        <v>326</v>
      </c>
      <c r="J46" s="25" t="s">
        <v>168</v>
      </c>
      <c r="K46" s="25" t="s">
        <v>39</v>
      </c>
      <c r="L46" s="25"/>
      <c r="M46" s="25" t="s">
        <v>465</v>
      </c>
      <c r="N46" s="14" t="s">
        <v>470</v>
      </c>
      <c r="O46" s="14" t="s">
        <v>573</v>
      </c>
      <c r="P46" s="29">
        <v>614</v>
      </c>
      <c r="Q46" s="30">
        <f t="shared" si="11"/>
        <v>7368</v>
      </c>
      <c r="R46" s="30">
        <f t="shared" si="12"/>
        <v>358.16666666666663</v>
      </c>
      <c r="S46" s="30">
        <f t="shared" si="7"/>
        <v>262.5</v>
      </c>
      <c r="T46" s="30"/>
      <c r="U46" s="30"/>
      <c r="V46" s="30">
        <f t="shared" si="13"/>
        <v>620.66666666666663</v>
      </c>
    </row>
    <row r="47" spans="1:22" ht="21.75" customHeight="1" x14ac:dyDescent="0.25">
      <c r="A47" s="25">
        <f t="shared" si="5"/>
        <v>42</v>
      </c>
      <c r="B47" s="33">
        <v>1400828388</v>
      </c>
      <c r="C47" s="14" t="s">
        <v>445</v>
      </c>
      <c r="D47" s="31">
        <v>44979</v>
      </c>
      <c r="E47" s="28">
        <f t="shared" ca="1" si="8"/>
        <v>0</v>
      </c>
      <c r="F47" s="28">
        <f t="shared" ca="1" si="9"/>
        <v>5</v>
      </c>
      <c r="G47" s="28">
        <f t="shared" ca="1" si="10"/>
        <v>4</v>
      </c>
      <c r="H47" s="25" t="s">
        <v>79</v>
      </c>
      <c r="I47" s="25" t="s">
        <v>80</v>
      </c>
      <c r="J47" s="25" t="s">
        <v>168</v>
      </c>
      <c r="K47" s="25" t="s">
        <v>39</v>
      </c>
      <c r="L47" s="25"/>
      <c r="M47" s="25" t="s">
        <v>465</v>
      </c>
      <c r="N47" s="14" t="s">
        <v>471</v>
      </c>
      <c r="O47" s="14" t="s">
        <v>574</v>
      </c>
      <c r="P47" s="29">
        <v>596</v>
      </c>
      <c r="Q47" s="30">
        <f t="shared" si="11"/>
        <v>7152</v>
      </c>
      <c r="R47" s="30">
        <f t="shared" si="12"/>
        <v>347.66666666666663</v>
      </c>
      <c r="S47" s="30">
        <f t="shared" si="7"/>
        <v>262.5</v>
      </c>
      <c r="T47" s="30"/>
      <c r="U47" s="30"/>
      <c r="V47" s="30">
        <f t="shared" si="13"/>
        <v>610.16666666666663</v>
      </c>
    </row>
    <row r="48" spans="1:22" ht="21.75" customHeight="1" x14ac:dyDescent="0.25">
      <c r="A48" s="25">
        <f t="shared" si="5"/>
        <v>43</v>
      </c>
      <c r="B48" s="33">
        <v>1400204796</v>
      </c>
      <c r="C48" s="14" t="s">
        <v>173</v>
      </c>
      <c r="D48" s="31">
        <v>39498</v>
      </c>
      <c r="E48" s="28">
        <f t="shared" ref="E48:E82" ca="1" si="14">DATEDIF(D48,TODAY(),"Y")</f>
        <v>15</v>
      </c>
      <c r="F48" s="28">
        <f t="shared" ref="F48:F82" ca="1" si="15">DATEDIF(D48,TODAY(),"YM")</f>
        <v>5</v>
      </c>
      <c r="G48" s="28">
        <f t="shared" ref="G48:G82" ca="1" si="16">DATEDIF(D48,TODAY(),"MD")</f>
        <v>6</v>
      </c>
      <c r="H48" s="25" t="s">
        <v>79</v>
      </c>
      <c r="I48" s="25" t="s">
        <v>80</v>
      </c>
      <c r="J48" s="25" t="s">
        <v>222</v>
      </c>
      <c r="K48" s="25" t="s">
        <v>39</v>
      </c>
      <c r="L48" s="25"/>
      <c r="M48" s="25" t="s">
        <v>472</v>
      </c>
      <c r="N48" s="14" t="s">
        <v>174</v>
      </c>
      <c r="O48" s="14" t="s">
        <v>47</v>
      </c>
      <c r="P48" s="29">
        <v>561</v>
      </c>
      <c r="Q48" s="30">
        <f t="shared" ref="Q48:Q82" si="17">P48*12</f>
        <v>6732</v>
      </c>
      <c r="R48" s="30">
        <f t="shared" ref="R48:R82" si="18">P48/12*7</f>
        <v>327.25</v>
      </c>
      <c r="S48" s="30">
        <f t="shared" si="7"/>
        <v>262.5</v>
      </c>
      <c r="T48" s="30"/>
      <c r="U48" s="30"/>
      <c r="V48" s="30">
        <f t="shared" ref="V48:V82" si="19">SUM(R48:U48)</f>
        <v>589.75</v>
      </c>
    </row>
    <row r="49" spans="1:22" ht="21.75" customHeight="1" x14ac:dyDescent="0.25">
      <c r="A49" s="25">
        <f t="shared" si="5"/>
        <v>44</v>
      </c>
      <c r="B49" s="33">
        <v>1400251615</v>
      </c>
      <c r="C49" s="14" t="s">
        <v>175</v>
      </c>
      <c r="D49" s="31">
        <v>37929</v>
      </c>
      <c r="E49" s="28">
        <f t="shared" ca="1" si="14"/>
        <v>19</v>
      </c>
      <c r="F49" s="28">
        <f t="shared" ca="1" si="15"/>
        <v>8</v>
      </c>
      <c r="G49" s="28">
        <f t="shared" ca="1" si="16"/>
        <v>22</v>
      </c>
      <c r="H49" s="25" t="s">
        <v>79</v>
      </c>
      <c r="I49" s="25" t="s">
        <v>80</v>
      </c>
      <c r="J49" s="25" t="s">
        <v>222</v>
      </c>
      <c r="K49" s="25" t="s">
        <v>39</v>
      </c>
      <c r="L49" s="25"/>
      <c r="M49" s="25" t="s">
        <v>465</v>
      </c>
      <c r="N49" s="14" t="s">
        <v>176</v>
      </c>
      <c r="O49" s="14" t="s">
        <v>47</v>
      </c>
      <c r="P49" s="29">
        <v>561</v>
      </c>
      <c r="Q49" s="30">
        <f t="shared" si="17"/>
        <v>6732</v>
      </c>
      <c r="R49" s="30">
        <f t="shared" si="18"/>
        <v>327.25</v>
      </c>
      <c r="S49" s="30">
        <f t="shared" si="7"/>
        <v>262.5</v>
      </c>
      <c r="T49" s="30"/>
      <c r="U49" s="30"/>
      <c r="V49" s="30">
        <f t="shared" si="19"/>
        <v>589.75</v>
      </c>
    </row>
    <row r="50" spans="1:22" ht="21.75" customHeight="1" x14ac:dyDescent="0.25">
      <c r="A50" s="25">
        <f t="shared" si="5"/>
        <v>45</v>
      </c>
      <c r="B50" s="33">
        <v>1400331920</v>
      </c>
      <c r="C50" s="14" t="s">
        <v>177</v>
      </c>
      <c r="D50" s="31">
        <v>38734</v>
      </c>
      <c r="E50" s="28">
        <f t="shared" ca="1" si="14"/>
        <v>17</v>
      </c>
      <c r="F50" s="28">
        <f t="shared" ca="1" si="15"/>
        <v>6</v>
      </c>
      <c r="G50" s="28">
        <f t="shared" ca="1" si="16"/>
        <v>9</v>
      </c>
      <c r="H50" s="25" t="s">
        <v>79</v>
      </c>
      <c r="I50" s="25" t="s">
        <v>80</v>
      </c>
      <c r="J50" s="25" t="s">
        <v>222</v>
      </c>
      <c r="K50" s="25" t="s">
        <v>39</v>
      </c>
      <c r="L50" s="25"/>
      <c r="M50" s="25" t="s">
        <v>465</v>
      </c>
      <c r="N50" s="14" t="s">
        <v>178</v>
      </c>
      <c r="O50" s="14" t="s">
        <v>47</v>
      </c>
      <c r="P50" s="29">
        <v>561</v>
      </c>
      <c r="Q50" s="30">
        <f t="shared" si="17"/>
        <v>6732</v>
      </c>
      <c r="R50" s="30">
        <f t="shared" si="18"/>
        <v>327.25</v>
      </c>
      <c r="S50" s="30">
        <f t="shared" si="7"/>
        <v>262.5</v>
      </c>
      <c r="T50" s="30"/>
      <c r="U50" s="30"/>
      <c r="V50" s="30">
        <f t="shared" si="19"/>
        <v>589.75</v>
      </c>
    </row>
    <row r="51" spans="1:22" ht="21.75" customHeight="1" x14ac:dyDescent="0.25">
      <c r="A51" s="25">
        <f t="shared" si="5"/>
        <v>46</v>
      </c>
      <c r="B51" s="33">
        <v>1400292585</v>
      </c>
      <c r="C51" s="14" t="s">
        <v>171</v>
      </c>
      <c r="D51" s="31">
        <v>37712</v>
      </c>
      <c r="E51" s="28">
        <f t="shared" ca="1" si="14"/>
        <v>20</v>
      </c>
      <c r="F51" s="28">
        <f t="shared" ca="1" si="15"/>
        <v>3</v>
      </c>
      <c r="G51" s="28">
        <f t="shared" ca="1" si="16"/>
        <v>25</v>
      </c>
      <c r="H51" s="25" t="s">
        <v>79</v>
      </c>
      <c r="I51" s="25" t="s">
        <v>80</v>
      </c>
      <c r="J51" s="25" t="s">
        <v>168</v>
      </c>
      <c r="K51" s="25" t="s">
        <v>39</v>
      </c>
      <c r="L51" s="25"/>
      <c r="M51" s="25" t="s">
        <v>227</v>
      </c>
      <c r="N51" s="14" t="s">
        <v>213</v>
      </c>
      <c r="O51" s="14" t="s">
        <v>242</v>
      </c>
      <c r="P51" s="29">
        <v>601.83000000000004</v>
      </c>
      <c r="Q51" s="30">
        <f t="shared" si="17"/>
        <v>7221.9600000000009</v>
      </c>
      <c r="R51" s="30">
        <f t="shared" si="18"/>
        <v>351.0675</v>
      </c>
      <c r="S51" s="30">
        <f t="shared" si="7"/>
        <v>262.5</v>
      </c>
      <c r="T51" s="30"/>
      <c r="U51" s="30"/>
      <c r="V51" s="30">
        <f t="shared" si="19"/>
        <v>613.5675</v>
      </c>
    </row>
    <row r="52" spans="1:22" ht="21.75" customHeight="1" x14ac:dyDescent="0.25">
      <c r="A52" s="25">
        <f t="shared" si="5"/>
        <v>47</v>
      </c>
      <c r="B52" s="33">
        <v>1400575815</v>
      </c>
      <c r="C52" s="14" t="s">
        <v>172</v>
      </c>
      <c r="D52" s="31">
        <v>39311</v>
      </c>
      <c r="E52" s="28">
        <f t="shared" ca="1" si="14"/>
        <v>15</v>
      </c>
      <c r="F52" s="28">
        <f t="shared" ca="1" si="15"/>
        <v>11</v>
      </c>
      <c r="G52" s="28">
        <f t="shared" ca="1" si="16"/>
        <v>9</v>
      </c>
      <c r="H52" s="25" t="s">
        <v>79</v>
      </c>
      <c r="I52" s="25" t="s">
        <v>80</v>
      </c>
      <c r="J52" s="25" t="s">
        <v>168</v>
      </c>
      <c r="K52" s="25" t="s">
        <v>39</v>
      </c>
      <c r="L52" s="25"/>
      <c r="M52" s="25" t="s">
        <v>227</v>
      </c>
      <c r="N52" s="14" t="s">
        <v>214</v>
      </c>
      <c r="O52" s="14" t="s">
        <v>242</v>
      </c>
      <c r="P52" s="29">
        <v>601.83000000000004</v>
      </c>
      <c r="Q52" s="30">
        <f t="shared" si="17"/>
        <v>7221.9600000000009</v>
      </c>
      <c r="R52" s="30">
        <f t="shared" si="18"/>
        <v>351.0675</v>
      </c>
      <c r="S52" s="30">
        <f t="shared" si="7"/>
        <v>262.5</v>
      </c>
      <c r="T52" s="30"/>
      <c r="U52" s="30"/>
      <c r="V52" s="30">
        <f t="shared" si="19"/>
        <v>613.5675</v>
      </c>
    </row>
    <row r="53" spans="1:22" ht="21.75" customHeight="1" x14ac:dyDescent="0.25">
      <c r="A53" s="25">
        <f t="shared" si="5"/>
        <v>48</v>
      </c>
      <c r="B53" s="42">
        <v>1400175475</v>
      </c>
      <c r="C53" s="43" t="s">
        <v>448</v>
      </c>
      <c r="D53" s="31">
        <v>45001</v>
      </c>
      <c r="E53" s="28">
        <f t="shared" ca="1" si="14"/>
        <v>0</v>
      </c>
      <c r="F53" s="28">
        <f t="shared" ca="1" si="15"/>
        <v>4</v>
      </c>
      <c r="G53" s="28">
        <f t="shared" ca="1" si="16"/>
        <v>10</v>
      </c>
      <c r="H53" s="25" t="s">
        <v>79</v>
      </c>
      <c r="I53" s="25" t="s">
        <v>80</v>
      </c>
      <c r="J53" s="25" t="s">
        <v>168</v>
      </c>
      <c r="K53" s="25" t="s">
        <v>39</v>
      </c>
      <c r="L53" s="25"/>
      <c r="M53" s="25" t="s">
        <v>449</v>
      </c>
      <c r="N53" s="14" t="s">
        <v>450</v>
      </c>
      <c r="O53" s="14" t="s">
        <v>49</v>
      </c>
      <c r="P53" s="29">
        <v>561</v>
      </c>
      <c r="Q53" s="30">
        <f t="shared" si="17"/>
        <v>6732</v>
      </c>
      <c r="R53" s="30">
        <f t="shared" si="18"/>
        <v>327.25</v>
      </c>
      <c r="S53" s="30">
        <f t="shared" si="7"/>
        <v>262.5</v>
      </c>
      <c r="T53" s="30"/>
      <c r="U53" s="30"/>
      <c r="V53" s="30">
        <f t="shared" si="19"/>
        <v>589.75</v>
      </c>
    </row>
    <row r="54" spans="1:22" ht="21.75" customHeight="1" x14ac:dyDescent="0.25">
      <c r="A54" s="25">
        <f t="shared" si="5"/>
        <v>49</v>
      </c>
      <c r="B54" s="33">
        <v>1400589758</v>
      </c>
      <c r="C54" s="14" t="s">
        <v>519</v>
      </c>
      <c r="D54" s="31">
        <v>45061</v>
      </c>
      <c r="E54" s="28">
        <f t="shared" ca="1" si="14"/>
        <v>0</v>
      </c>
      <c r="F54" s="28">
        <f t="shared" ca="1" si="15"/>
        <v>2</v>
      </c>
      <c r="G54" s="28">
        <f t="shared" ca="1" si="16"/>
        <v>11</v>
      </c>
      <c r="H54" s="25" t="s">
        <v>58</v>
      </c>
      <c r="I54" s="25" t="s">
        <v>51</v>
      </c>
      <c r="J54" s="25" t="s">
        <v>179</v>
      </c>
      <c r="K54" s="25" t="s">
        <v>39</v>
      </c>
      <c r="L54" s="25"/>
      <c r="M54" s="25" t="s">
        <v>145</v>
      </c>
      <c r="N54" s="14" t="s">
        <v>180</v>
      </c>
      <c r="O54" s="101" t="s">
        <v>575</v>
      </c>
      <c r="P54" s="29">
        <v>2368</v>
      </c>
      <c r="Q54" s="30">
        <f t="shared" si="17"/>
        <v>28416</v>
      </c>
      <c r="R54" s="30">
        <f t="shared" si="18"/>
        <v>1381.3333333333335</v>
      </c>
      <c r="S54" s="30">
        <f t="shared" si="7"/>
        <v>262.5</v>
      </c>
      <c r="T54" s="30"/>
      <c r="U54" s="30"/>
      <c r="V54" s="30">
        <f t="shared" si="19"/>
        <v>1643.8333333333335</v>
      </c>
    </row>
    <row r="55" spans="1:22" ht="21.75" customHeight="1" x14ac:dyDescent="0.25">
      <c r="A55" s="25">
        <f t="shared" si="5"/>
        <v>50</v>
      </c>
      <c r="B55" s="33">
        <v>1400642599</v>
      </c>
      <c r="C55" s="14" t="s">
        <v>520</v>
      </c>
      <c r="D55" s="44">
        <v>45071</v>
      </c>
      <c r="E55" s="28">
        <f t="shared" ca="1" si="14"/>
        <v>0</v>
      </c>
      <c r="F55" s="28">
        <f t="shared" ca="1" si="15"/>
        <v>2</v>
      </c>
      <c r="G55" s="28">
        <f t="shared" ca="1" si="16"/>
        <v>1</v>
      </c>
      <c r="H55" s="25" t="s">
        <v>58</v>
      </c>
      <c r="I55" s="25" t="s">
        <v>72</v>
      </c>
      <c r="J55" s="25" t="s">
        <v>179</v>
      </c>
      <c r="K55" s="25" t="s">
        <v>39</v>
      </c>
      <c r="L55" s="25"/>
      <c r="M55" s="25" t="s">
        <v>332</v>
      </c>
      <c r="N55" s="14" t="s">
        <v>155</v>
      </c>
      <c r="O55" s="14" t="s">
        <v>576</v>
      </c>
      <c r="P55" s="29">
        <v>585</v>
      </c>
      <c r="Q55" s="30">
        <f t="shared" si="17"/>
        <v>7020</v>
      </c>
      <c r="R55" s="30">
        <f t="shared" si="18"/>
        <v>341.25</v>
      </c>
      <c r="S55" s="30">
        <f t="shared" si="7"/>
        <v>262.5</v>
      </c>
      <c r="T55" s="30"/>
      <c r="U55" s="30"/>
      <c r="V55" s="30">
        <f t="shared" si="19"/>
        <v>603.75</v>
      </c>
    </row>
    <row r="56" spans="1:22" ht="21.75" customHeight="1" x14ac:dyDescent="0.25">
      <c r="A56" s="25">
        <f t="shared" si="5"/>
        <v>51</v>
      </c>
      <c r="B56" s="45">
        <v>1400677140</v>
      </c>
      <c r="C56" s="46" t="s">
        <v>239</v>
      </c>
      <c r="D56" s="47">
        <v>44579</v>
      </c>
      <c r="E56" s="48">
        <f t="shared" ca="1" si="14"/>
        <v>1</v>
      </c>
      <c r="F56" s="28">
        <f t="shared" ca="1" si="15"/>
        <v>6</v>
      </c>
      <c r="G56" s="28">
        <f t="shared" ca="1" si="16"/>
        <v>8</v>
      </c>
      <c r="H56" s="25" t="s">
        <v>58</v>
      </c>
      <c r="I56" s="25" t="s">
        <v>72</v>
      </c>
      <c r="J56" s="25" t="s">
        <v>179</v>
      </c>
      <c r="K56" s="25" t="s">
        <v>39</v>
      </c>
      <c r="L56" s="25"/>
      <c r="M56" s="25" t="s">
        <v>73</v>
      </c>
      <c r="N56" s="14" t="s">
        <v>215</v>
      </c>
      <c r="O56" s="14" t="s">
        <v>257</v>
      </c>
      <c r="P56" s="29">
        <v>1404</v>
      </c>
      <c r="Q56" s="30">
        <f t="shared" si="17"/>
        <v>16848</v>
      </c>
      <c r="R56" s="30">
        <f t="shared" si="18"/>
        <v>819</v>
      </c>
      <c r="S56" s="30">
        <f t="shared" si="7"/>
        <v>262.5</v>
      </c>
      <c r="T56" s="30"/>
      <c r="U56" s="30"/>
      <c r="V56" s="30">
        <f t="shared" si="19"/>
        <v>1081.5</v>
      </c>
    </row>
    <row r="57" spans="1:22" ht="21.75" customHeight="1" x14ac:dyDescent="0.25">
      <c r="A57" s="25">
        <f t="shared" si="5"/>
        <v>52</v>
      </c>
      <c r="B57" s="33">
        <v>1400698575</v>
      </c>
      <c r="C57" s="14" t="s">
        <v>184</v>
      </c>
      <c r="D57" s="27">
        <v>37774</v>
      </c>
      <c r="E57" s="28">
        <f t="shared" ca="1" si="14"/>
        <v>20</v>
      </c>
      <c r="F57" s="28">
        <f t="shared" ca="1" si="15"/>
        <v>1</v>
      </c>
      <c r="G57" s="28">
        <f t="shared" ca="1" si="16"/>
        <v>24</v>
      </c>
      <c r="H57" s="25" t="s">
        <v>58</v>
      </c>
      <c r="I57" s="25" t="s">
        <v>51</v>
      </c>
      <c r="J57" s="25" t="s">
        <v>179</v>
      </c>
      <c r="K57" s="25" t="s">
        <v>39</v>
      </c>
      <c r="L57" s="25"/>
      <c r="M57" s="25" t="s">
        <v>187</v>
      </c>
      <c r="N57" s="14" t="s">
        <v>216</v>
      </c>
      <c r="O57" s="14" t="s">
        <v>185</v>
      </c>
      <c r="P57" s="29">
        <v>1086</v>
      </c>
      <c r="Q57" s="30">
        <f t="shared" si="17"/>
        <v>13032</v>
      </c>
      <c r="R57" s="30">
        <f t="shared" si="18"/>
        <v>633.5</v>
      </c>
      <c r="S57" s="30">
        <f t="shared" si="7"/>
        <v>262.5</v>
      </c>
      <c r="T57" s="30"/>
      <c r="U57" s="30"/>
      <c r="V57" s="30">
        <f t="shared" si="19"/>
        <v>896</v>
      </c>
    </row>
    <row r="58" spans="1:22" ht="21.95" customHeight="1" x14ac:dyDescent="0.25">
      <c r="A58" s="25">
        <f t="shared" si="5"/>
        <v>53</v>
      </c>
      <c r="B58" s="40">
        <v>1400680946</v>
      </c>
      <c r="C58" s="49" t="s">
        <v>238</v>
      </c>
      <c r="D58" s="44">
        <v>44574</v>
      </c>
      <c r="E58" s="28">
        <f t="shared" ca="1" si="14"/>
        <v>1</v>
      </c>
      <c r="F58" s="28">
        <f t="shared" ca="1" si="15"/>
        <v>6</v>
      </c>
      <c r="G58" s="28">
        <f t="shared" ca="1" si="16"/>
        <v>13</v>
      </c>
      <c r="H58" s="25" t="s">
        <v>58</v>
      </c>
      <c r="I58" s="25" t="s">
        <v>51</v>
      </c>
      <c r="J58" s="25" t="s">
        <v>179</v>
      </c>
      <c r="K58" s="25" t="s">
        <v>39</v>
      </c>
      <c r="L58" s="25"/>
      <c r="M58" s="25" t="s">
        <v>66</v>
      </c>
      <c r="N58" s="14" t="s">
        <v>182</v>
      </c>
      <c r="O58" s="14" t="s">
        <v>183</v>
      </c>
      <c r="P58" s="29">
        <v>1676</v>
      </c>
      <c r="Q58" s="30">
        <f t="shared" si="17"/>
        <v>20112</v>
      </c>
      <c r="R58" s="30">
        <f t="shared" si="18"/>
        <v>977.66666666666663</v>
      </c>
      <c r="S58" s="30">
        <f t="shared" si="7"/>
        <v>262.5</v>
      </c>
      <c r="T58" s="30"/>
      <c r="U58" s="30"/>
      <c r="V58" s="30">
        <f t="shared" si="19"/>
        <v>1240.1666666666665</v>
      </c>
    </row>
    <row r="59" spans="1:22" ht="21.95" customHeight="1" x14ac:dyDescent="0.25">
      <c r="A59" s="25">
        <f t="shared" si="5"/>
        <v>54</v>
      </c>
      <c r="B59" s="50">
        <v>1105955569</v>
      </c>
      <c r="C59" s="51" t="s">
        <v>311</v>
      </c>
      <c r="D59" s="47">
        <v>44882</v>
      </c>
      <c r="E59" s="48">
        <f t="shared" ca="1" si="14"/>
        <v>0</v>
      </c>
      <c r="F59" s="28">
        <f t="shared" ca="1" si="15"/>
        <v>8</v>
      </c>
      <c r="G59" s="28">
        <f t="shared" ca="1" si="16"/>
        <v>9</v>
      </c>
      <c r="H59" s="25" t="s">
        <v>58</v>
      </c>
      <c r="I59" s="25" t="s">
        <v>72</v>
      </c>
      <c r="J59" s="25" t="s">
        <v>179</v>
      </c>
      <c r="K59" s="25" t="s">
        <v>39</v>
      </c>
      <c r="L59" s="25"/>
      <c r="M59" s="25" t="s">
        <v>73</v>
      </c>
      <c r="N59" s="14" t="s">
        <v>333</v>
      </c>
      <c r="O59" s="14" t="s">
        <v>312</v>
      </c>
      <c r="P59" s="29">
        <v>733</v>
      </c>
      <c r="Q59" s="30">
        <f t="shared" si="17"/>
        <v>8796</v>
      </c>
      <c r="R59" s="30">
        <f t="shared" si="18"/>
        <v>427.58333333333337</v>
      </c>
      <c r="S59" s="30">
        <f t="shared" si="7"/>
        <v>262.5</v>
      </c>
      <c r="T59" s="30"/>
      <c r="U59" s="30"/>
      <c r="V59" s="30">
        <f t="shared" si="19"/>
        <v>690.08333333333337</v>
      </c>
    </row>
    <row r="60" spans="1:22" ht="21.95" customHeight="1" x14ac:dyDescent="0.25">
      <c r="A60" s="25">
        <f t="shared" si="5"/>
        <v>55</v>
      </c>
      <c r="B60" s="35" t="s">
        <v>522</v>
      </c>
      <c r="C60" s="14" t="s">
        <v>523</v>
      </c>
      <c r="D60" s="31">
        <v>45061</v>
      </c>
      <c r="E60" s="28">
        <f t="shared" ca="1" si="14"/>
        <v>0</v>
      </c>
      <c r="F60" s="28">
        <f t="shared" ca="1" si="15"/>
        <v>2</v>
      </c>
      <c r="G60" s="28">
        <f t="shared" ca="1" si="16"/>
        <v>11</v>
      </c>
      <c r="H60" s="25" t="s">
        <v>58</v>
      </c>
      <c r="I60" s="25" t="s">
        <v>51</v>
      </c>
      <c r="J60" s="25" t="s">
        <v>223</v>
      </c>
      <c r="K60" s="25" t="s">
        <v>39</v>
      </c>
      <c r="L60" s="25"/>
      <c r="M60" s="25" t="s">
        <v>228</v>
      </c>
      <c r="N60" s="14" t="s">
        <v>188</v>
      </c>
      <c r="O60" s="14" t="s">
        <v>577</v>
      </c>
      <c r="P60" s="29">
        <v>2368</v>
      </c>
      <c r="Q60" s="30">
        <f t="shared" si="17"/>
        <v>28416</v>
      </c>
      <c r="R60" s="30">
        <f t="shared" si="18"/>
        <v>1381.3333333333335</v>
      </c>
      <c r="S60" s="30">
        <f t="shared" si="7"/>
        <v>262.5</v>
      </c>
      <c r="T60" s="30"/>
      <c r="U60" s="30"/>
      <c r="V60" s="30">
        <f t="shared" si="19"/>
        <v>1643.8333333333335</v>
      </c>
    </row>
    <row r="61" spans="1:22" ht="21.95" customHeight="1" x14ac:dyDescent="0.25">
      <c r="A61" s="25">
        <f t="shared" si="5"/>
        <v>56</v>
      </c>
      <c r="B61" s="35">
        <v>1104965072</v>
      </c>
      <c r="C61" s="14" t="s">
        <v>524</v>
      </c>
      <c r="D61" s="31">
        <v>45061</v>
      </c>
      <c r="E61" s="28">
        <f t="shared" ca="1" si="14"/>
        <v>0</v>
      </c>
      <c r="F61" s="28">
        <f t="shared" ca="1" si="15"/>
        <v>2</v>
      </c>
      <c r="G61" s="28">
        <f t="shared" ca="1" si="16"/>
        <v>11</v>
      </c>
      <c r="H61" s="25" t="s">
        <v>58</v>
      </c>
      <c r="I61" s="25" t="s">
        <v>72</v>
      </c>
      <c r="J61" s="25" t="s">
        <v>223</v>
      </c>
      <c r="K61" s="25" t="s">
        <v>39</v>
      </c>
      <c r="L61" s="25"/>
      <c r="M61" s="25" t="s">
        <v>141</v>
      </c>
      <c r="N61" s="14" t="s">
        <v>525</v>
      </c>
      <c r="O61" s="101" t="s">
        <v>578</v>
      </c>
      <c r="P61" s="29">
        <v>1086</v>
      </c>
      <c r="Q61" s="30">
        <f t="shared" si="17"/>
        <v>13032</v>
      </c>
      <c r="R61" s="30">
        <f t="shared" si="18"/>
        <v>633.5</v>
      </c>
      <c r="S61" s="30">
        <f t="shared" si="7"/>
        <v>262.5</v>
      </c>
      <c r="T61" s="30"/>
      <c r="U61" s="30"/>
      <c r="V61" s="30">
        <f t="shared" si="19"/>
        <v>896</v>
      </c>
    </row>
    <row r="62" spans="1:22" ht="21.75" customHeight="1" x14ac:dyDescent="0.25">
      <c r="A62" s="25">
        <f t="shared" si="5"/>
        <v>57</v>
      </c>
      <c r="B62" s="25" t="s">
        <v>189</v>
      </c>
      <c r="C62" s="14" t="s">
        <v>190</v>
      </c>
      <c r="D62" s="31">
        <v>38355</v>
      </c>
      <c r="E62" s="28">
        <f t="shared" ca="1" si="14"/>
        <v>18</v>
      </c>
      <c r="F62" s="28">
        <f t="shared" ca="1" si="15"/>
        <v>6</v>
      </c>
      <c r="G62" s="28">
        <f t="shared" ca="1" si="16"/>
        <v>23</v>
      </c>
      <c r="H62" s="25" t="s">
        <v>58</v>
      </c>
      <c r="I62" s="25" t="s">
        <v>59</v>
      </c>
      <c r="J62" s="25" t="s">
        <v>223</v>
      </c>
      <c r="K62" s="25" t="s">
        <v>39</v>
      </c>
      <c r="L62" s="25"/>
      <c r="M62" s="25" t="s">
        <v>107</v>
      </c>
      <c r="N62" s="14" t="s">
        <v>217</v>
      </c>
      <c r="O62" s="14" t="s">
        <v>579</v>
      </c>
      <c r="P62" s="29">
        <v>733</v>
      </c>
      <c r="Q62" s="30">
        <f t="shared" si="17"/>
        <v>8796</v>
      </c>
      <c r="R62" s="30">
        <f t="shared" si="18"/>
        <v>427.58333333333337</v>
      </c>
      <c r="S62" s="30">
        <f t="shared" si="7"/>
        <v>262.5</v>
      </c>
      <c r="T62" s="30"/>
      <c r="U62" s="30"/>
      <c r="V62" s="30">
        <f t="shared" si="19"/>
        <v>690.08333333333337</v>
      </c>
    </row>
    <row r="63" spans="1:22" ht="21.75" customHeight="1" x14ac:dyDescent="0.25">
      <c r="A63" s="25">
        <f t="shared" si="5"/>
        <v>58</v>
      </c>
      <c r="B63" s="25">
        <v>1401053176</v>
      </c>
      <c r="C63" s="14" t="s">
        <v>366</v>
      </c>
      <c r="D63" s="31">
        <v>45027</v>
      </c>
      <c r="E63" s="28">
        <f ca="1">DATEDIF(D63,TODAY(),"Y")</f>
        <v>0</v>
      </c>
      <c r="F63" s="28">
        <f ca="1">DATEDIF(D63,TODAY(),"YM")</f>
        <v>3</v>
      </c>
      <c r="G63" s="28">
        <f ca="1">DATEDIF(D63,TODAY(),"MD")</f>
        <v>15</v>
      </c>
      <c r="H63" s="25" t="s">
        <v>93</v>
      </c>
      <c r="I63" s="25" t="s">
        <v>80</v>
      </c>
      <c r="J63" s="25" t="s">
        <v>222</v>
      </c>
      <c r="K63" s="25" t="s">
        <v>39</v>
      </c>
      <c r="L63" s="25"/>
      <c r="M63" s="25" t="s">
        <v>453</v>
      </c>
      <c r="N63" s="14" t="s">
        <v>454</v>
      </c>
      <c r="O63" s="14" t="s">
        <v>437</v>
      </c>
      <c r="P63" s="29">
        <v>561</v>
      </c>
      <c r="Q63" s="30">
        <f>P63*12</f>
        <v>6732</v>
      </c>
      <c r="R63" s="30">
        <f>P63/12*7</f>
        <v>327.25</v>
      </c>
      <c r="S63" s="30">
        <f t="shared" si="7"/>
        <v>262.5</v>
      </c>
      <c r="T63" s="30"/>
      <c r="U63" s="30"/>
      <c r="V63" s="30">
        <f>SUM(R63:U63)</f>
        <v>589.75</v>
      </c>
    </row>
    <row r="64" spans="1:22" ht="21.75" customHeight="1" x14ac:dyDescent="0.25">
      <c r="A64" s="25">
        <f t="shared" si="5"/>
        <v>59</v>
      </c>
      <c r="B64" s="25">
        <v>1400770671</v>
      </c>
      <c r="C64" s="14" t="s">
        <v>526</v>
      </c>
      <c r="D64" s="31">
        <v>45079</v>
      </c>
      <c r="E64" s="28">
        <f t="shared" ca="1" si="14"/>
        <v>0</v>
      </c>
      <c r="F64" s="28">
        <f t="shared" ca="1" si="15"/>
        <v>1</v>
      </c>
      <c r="G64" s="28">
        <f t="shared" ca="1" si="16"/>
        <v>24</v>
      </c>
      <c r="H64" s="25" t="s">
        <v>58</v>
      </c>
      <c r="I64" s="25" t="s">
        <v>72</v>
      </c>
      <c r="J64" s="25" t="s">
        <v>223</v>
      </c>
      <c r="K64" s="25" t="s">
        <v>39</v>
      </c>
      <c r="L64" s="25"/>
      <c r="M64" s="25" t="s">
        <v>107</v>
      </c>
      <c r="N64" s="14" t="s">
        <v>334</v>
      </c>
      <c r="O64" s="104" t="s">
        <v>160</v>
      </c>
      <c r="P64" s="29">
        <v>902</v>
      </c>
      <c r="Q64" s="30">
        <f t="shared" si="17"/>
        <v>10824</v>
      </c>
      <c r="R64" s="30">
        <f t="shared" si="18"/>
        <v>526.16666666666674</v>
      </c>
      <c r="S64" s="30">
        <f t="shared" si="7"/>
        <v>262.5</v>
      </c>
      <c r="T64" s="30"/>
      <c r="U64" s="30"/>
      <c r="V64" s="30">
        <f t="shared" si="19"/>
        <v>788.66666666666674</v>
      </c>
    </row>
    <row r="65" spans="1:22" ht="21.75" customHeight="1" x14ac:dyDescent="0.25">
      <c r="A65" s="25">
        <f t="shared" si="5"/>
        <v>60</v>
      </c>
      <c r="B65" s="25">
        <v>1400826317</v>
      </c>
      <c r="C65" s="14" t="s">
        <v>527</v>
      </c>
      <c r="D65" s="31">
        <v>45064</v>
      </c>
      <c r="E65" s="28">
        <f t="shared" ca="1" si="14"/>
        <v>0</v>
      </c>
      <c r="F65" s="28">
        <f t="shared" ca="1" si="15"/>
        <v>2</v>
      </c>
      <c r="G65" s="28">
        <f t="shared" ca="1" si="16"/>
        <v>8</v>
      </c>
      <c r="H65" s="25" t="s">
        <v>58</v>
      </c>
      <c r="I65" s="25" t="s">
        <v>72</v>
      </c>
      <c r="J65" s="25" t="s">
        <v>223</v>
      </c>
      <c r="K65" s="25" t="s">
        <v>39</v>
      </c>
      <c r="L65" s="25"/>
      <c r="M65" s="25" t="s">
        <v>107</v>
      </c>
      <c r="N65" s="14" t="s">
        <v>259</v>
      </c>
      <c r="O65" s="101" t="s">
        <v>580</v>
      </c>
      <c r="P65" s="29">
        <v>1212</v>
      </c>
      <c r="Q65" s="30">
        <f t="shared" si="17"/>
        <v>14544</v>
      </c>
      <c r="R65" s="30">
        <f t="shared" si="18"/>
        <v>707</v>
      </c>
      <c r="S65" s="30">
        <f t="shared" si="7"/>
        <v>262.5</v>
      </c>
      <c r="T65" s="30"/>
      <c r="U65" s="30"/>
      <c r="V65" s="30">
        <f t="shared" si="19"/>
        <v>969.5</v>
      </c>
    </row>
    <row r="66" spans="1:22" ht="21.75" customHeight="1" x14ac:dyDescent="0.25">
      <c r="A66" s="25">
        <f t="shared" si="5"/>
        <v>61</v>
      </c>
      <c r="B66" s="33">
        <v>1400412274</v>
      </c>
      <c r="C66" s="14" t="s">
        <v>192</v>
      </c>
      <c r="D66" s="31">
        <v>38477</v>
      </c>
      <c r="E66" s="28">
        <f t="shared" ca="1" si="14"/>
        <v>18</v>
      </c>
      <c r="F66" s="28">
        <f t="shared" ca="1" si="15"/>
        <v>2</v>
      </c>
      <c r="G66" s="28">
        <f t="shared" ca="1" si="16"/>
        <v>21</v>
      </c>
      <c r="H66" s="25" t="s">
        <v>58</v>
      </c>
      <c r="I66" s="25" t="s">
        <v>59</v>
      </c>
      <c r="J66" s="25" t="s">
        <v>222</v>
      </c>
      <c r="K66" s="25" t="s">
        <v>39</v>
      </c>
      <c r="L66" s="25"/>
      <c r="M66" s="25" t="s">
        <v>226</v>
      </c>
      <c r="N66" s="14" t="s">
        <v>193</v>
      </c>
      <c r="O66" s="14" t="s">
        <v>47</v>
      </c>
      <c r="P66" s="29">
        <v>636.22</v>
      </c>
      <c r="Q66" s="30">
        <f t="shared" si="17"/>
        <v>7634.64</v>
      </c>
      <c r="R66" s="30">
        <f t="shared" si="18"/>
        <v>371.12833333333339</v>
      </c>
      <c r="S66" s="30">
        <f t="shared" si="7"/>
        <v>262.5</v>
      </c>
      <c r="T66" s="30"/>
      <c r="U66" s="30"/>
      <c r="V66" s="30">
        <f t="shared" si="19"/>
        <v>633.62833333333333</v>
      </c>
    </row>
    <row r="67" spans="1:22" ht="21.75" customHeight="1" x14ac:dyDescent="0.25">
      <c r="A67" s="25">
        <f t="shared" si="5"/>
        <v>62</v>
      </c>
      <c r="B67" s="33">
        <v>604440586</v>
      </c>
      <c r="C67" s="43" t="s">
        <v>316</v>
      </c>
      <c r="D67" s="31">
        <v>38478</v>
      </c>
      <c r="E67" s="28">
        <f t="shared" ca="1" si="14"/>
        <v>18</v>
      </c>
      <c r="F67" s="28">
        <f t="shared" ca="1" si="15"/>
        <v>2</v>
      </c>
      <c r="G67" s="28">
        <f t="shared" ca="1" si="16"/>
        <v>20</v>
      </c>
      <c r="H67" s="25" t="s">
        <v>58</v>
      </c>
      <c r="I67" s="25" t="s">
        <v>59</v>
      </c>
      <c r="J67" s="25" t="s">
        <v>317</v>
      </c>
      <c r="K67" s="25" t="s">
        <v>39</v>
      </c>
      <c r="L67" s="25"/>
      <c r="M67" s="25" t="s">
        <v>226</v>
      </c>
      <c r="N67" s="14" t="s">
        <v>318</v>
      </c>
      <c r="O67" s="14" t="s">
        <v>47</v>
      </c>
      <c r="P67" s="29">
        <v>636.22</v>
      </c>
      <c r="Q67" s="30">
        <f t="shared" si="17"/>
        <v>7634.64</v>
      </c>
      <c r="R67" s="30">
        <f t="shared" si="18"/>
        <v>371.12833333333339</v>
      </c>
      <c r="S67" s="30">
        <f t="shared" si="7"/>
        <v>262.5</v>
      </c>
      <c r="T67" s="30"/>
      <c r="U67" s="30"/>
      <c r="V67" s="30">
        <f t="shared" si="19"/>
        <v>633.62833333333333</v>
      </c>
    </row>
    <row r="68" spans="1:22" ht="21.75" customHeight="1" x14ac:dyDescent="0.25">
      <c r="A68" s="25">
        <f t="shared" si="5"/>
        <v>63</v>
      </c>
      <c r="B68" s="91">
        <v>1600589400</v>
      </c>
      <c r="C68" s="14" t="s">
        <v>529</v>
      </c>
      <c r="D68" s="54">
        <v>45080</v>
      </c>
      <c r="E68" s="28">
        <f t="shared" ca="1" si="14"/>
        <v>0</v>
      </c>
      <c r="F68" s="28">
        <f t="shared" ca="1" si="15"/>
        <v>1</v>
      </c>
      <c r="G68" s="28">
        <f t="shared" ca="1" si="16"/>
        <v>23</v>
      </c>
      <c r="H68" s="25" t="s">
        <v>58</v>
      </c>
      <c r="I68" s="25" t="s">
        <v>72</v>
      </c>
      <c r="J68" s="25" t="s">
        <v>148</v>
      </c>
      <c r="K68" s="25" t="s">
        <v>52</v>
      </c>
      <c r="L68" s="25"/>
      <c r="M68" s="25" t="s">
        <v>263</v>
      </c>
      <c r="N68" s="14" t="s">
        <v>264</v>
      </c>
      <c r="O68" s="14" t="s">
        <v>581</v>
      </c>
      <c r="P68" s="29">
        <v>902</v>
      </c>
      <c r="Q68" s="30">
        <f t="shared" si="17"/>
        <v>10824</v>
      </c>
      <c r="R68" s="30">
        <f t="shared" si="18"/>
        <v>526.16666666666674</v>
      </c>
      <c r="S68" s="30">
        <f t="shared" si="7"/>
        <v>262.5</v>
      </c>
      <c r="T68" s="30"/>
      <c r="U68" s="30"/>
      <c r="V68" s="30">
        <f t="shared" si="19"/>
        <v>788.66666666666674</v>
      </c>
    </row>
    <row r="69" spans="1:22" ht="21.75" customHeight="1" x14ac:dyDescent="0.25">
      <c r="A69" s="25">
        <f t="shared" si="5"/>
        <v>64</v>
      </c>
      <c r="B69" s="16">
        <v>1400446488</v>
      </c>
      <c r="C69" s="92" t="s">
        <v>528</v>
      </c>
      <c r="D69" s="54">
        <v>45069</v>
      </c>
      <c r="E69" s="28">
        <f t="shared" ca="1" si="14"/>
        <v>0</v>
      </c>
      <c r="F69" s="28">
        <f t="shared" ca="1" si="15"/>
        <v>2</v>
      </c>
      <c r="G69" s="28">
        <f t="shared" ca="1" si="16"/>
        <v>3</v>
      </c>
      <c r="H69" s="25" t="s">
        <v>58</v>
      </c>
      <c r="I69" s="25" t="s">
        <v>72</v>
      </c>
      <c r="J69" s="25" t="s">
        <v>148</v>
      </c>
      <c r="K69" s="25" t="s">
        <v>52</v>
      </c>
      <c r="L69" s="25"/>
      <c r="M69" s="25" t="s">
        <v>141</v>
      </c>
      <c r="N69" s="14" t="s">
        <v>271</v>
      </c>
      <c r="O69" s="14" t="s">
        <v>582</v>
      </c>
      <c r="P69" s="29">
        <v>1212</v>
      </c>
      <c r="Q69" s="30">
        <f t="shared" si="17"/>
        <v>14544</v>
      </c>
      <c r="R69" s="30">
        <f t="shared" si="18"/>
        <v>707</v>
      </c>
      <c r="S69" s="30">
        <f t="shared" si="7"/>
        <v>262.5</v>
      </c>
      <c r="T69" s="30"/>
      <c r="U69" s="30"/>
      <c r="V69" s="30">
        <f t="shared" si="19"/>
        <v>969.5</v>
      </c>
    </row>
    <row r="70" spans="1:22" ht="21.75" customHeight="1" x14ac:dyDescent="0.25">
      <c r="A70" s="25">
        <f t="shared" si="5"/>
        <v>65</v>
      </c>
      <c r="B70" s="37">
        <v>1900487750</v>
      </c>
      <c r="C70" s="58" t="s">
        <v>262</v>
      </c>
      <c r="D70" s="31">
        <v>45040</v>
      </c>
      <c r="E70" s="28">
        <f t="shared" ca="1" si="14"/>
        <v>0</v>
      </c>
      <c r="F70" s="28">
        <f t="shared" ca="1" si="15"/>
        <v>3</v>
      </c>
      <c r="G70" s="28">
        <f t="shared" ca="1" si="16"/>
        <v>2</v>
      </c>
      <c r="H70" s="25" t="s">
        <v>58</v>
      </c>
      <c r="I70" s="25" t="s">
        <v>72</v>
      </c>
      <c r="J70" s="25" t="s">
        <v>148</v>
      </c>
      <c r="K70" s="25" t="s">
        <v>52</v>
      </c>
      <c r="L70" s="25"/>
      <c r="M70" s="25" t="s">
        <v>263</v>
      </c>
      <c r="N70" s="14" t="s">
        <v>261</v>
      </c>
      <c r="O70" s="14" t="s">
        <v>160</v>
      </c>
      <c r="P70" s="29">
        <v>1412</v>
      </c>
      <c r="Q70" s="30">
        <f t="shared" si="17"/>
        <v>16944</v>
      </c>
      <c r="R70" s="30">
        <f t="shared" si="18"/>
        <v>823.66666666666674</v>
      </c>
      <c r="S70" s="30">
        <f t="shared" si="7"/>
        <v>262.5</v>
      </c>
      <c r="T70" s="30"/>
      <c r="U70" s="30"/>
      <c r="V70" s="30">
        <f t="shared" si="19"/>
        <v>1086.1666666666667</v>
      </c>
    </row>
    <row r="71" spans="1:22" ht="21.75" customHeight="1" x14ac:dyDescent="0.25">
      <c r="A71" s="25">
        <f t="shared" si="5"/>
        <v>66</v>
      </c>
      <c r="B71" s="52">
        <v>1400899553</v>
      </c>
      <c r="C71" s="53" t="s">
        <v>308</v>
      </c>
      <c r="D71" s="54">
        <v>45040</v>
      </c>
      <c r="E71" s="28">
        <f t="shared" ca="1" si="14"/>
        <v>0</v>
      </c>
      <c r="F71" s="28">
        <f t="shared" ca="1" si="15"/>
        <v>3</v>
      </c>
      <c r="G71" s="28">
        <f t="shared" ca="1" si="16"/>
        <v>2</v>
      </c>
      <c r="H71" s="25" t="s">
        <v>58</v>
      </c>
      <c r="I71" s="25" t="s">
        <v>72</v>
      </c>
      <c r="J71" s="25" t="s">
        <v>148</v>
      </c>
      <c r="K71" s="25" t="s">
        <v>52</v>
      </c>
      <c r="L71" s="25"/>
      <c r="M71" s="25" t="s">
        <v>263</v>
      </c>
      <c r="N71" s="14" t="s">
        <v>151</v>
      </c>
      <c r="O71" s="14" t="s">
        <v>336</v>
      </c>
      <c r="P71" s="29">
        <v>1412</v>
      </c>
      <c r="Q71" s="30">
        <f t="shared" si="17"/>
        <v>16944</v>
      </c>
      <c r="R71" s="30">
        <f t="shared" si="18"/>
        <v>823.66666666666674</v>
      </c>
      <c r="S71" s="30">
        <f t="shared" si="7"/>
        <v>262.5</v>
      </c>
      <c r="T71" s="30"/>
      <c r="U71" s="30"/>
      <c r="V71" s="30">
        <f t="shared" si="19"/>
        <v>1086.1666666666667</v>
      </c>
    </row>
    <row r="72" spans="1:22" ht="21.75" customHeight="1" x14ac:dyDescent="0.25">
      <c r="A72" s="25">
        <f t="shared" si="5"/>
        <v>67</v>
      </c>
      <c r="B72" s="56">
        <v>1900487750</v>
      </c>
      <c r="C72" s="55" t="s">
        <v>204</v>
      </c>
      <c r="D72" s="54">
        <v>45040</v>
      </c>
      <c r="E72" s="28">
        <f t="shared" ca="1" si="14"/>
        <v>0</v>
      </c>
      <c r="F72" s="28">
        <f t="shared" ca="1" si="15"/>
        <v>3</v>
      </c>
      <c r="G72" s="28">
        <f t="shared" ca="1" si="16"/>
        <v>2</v>
      </c>
      <c r="H72" s="25" t="s">
        <v>58</v>
      </c>
      <c r="I72" s="25" t="s">
        <v>72</v>
      </c>
      <c r="J72" s="25" t="s">
        <v>148</v>
      </c>
      <c r="K72" s="25" t="s">
        <v>52</v>
      </c>
      <c r="L72" s="25"/>
      <c r="M72" s="25" t="s">
        <v>263</v>
      </c>
      <c r="N72" s="14" t="s">
        <v>335</v>
      </c>
      <c r="O72" s="14" t="s">
        <v>43</v>
      </c>
      <c r="P72" s="29">
        <v>1412</v>
      </c>
      <c r="Q72" s="30">
        <f t="shared" si="17"/>
        <v>16944</v>
      </c>
      <c r="R72" s="30">
        <f t="shared" si="18"/>
        <v>823.66666666666674</v>
      </c>
      <c r="S72" s="30">
        <f t="shared" si="7"/>
        <v>262.5</v>
      </c>
      <c r="T72" s="30"/>
      <c r="U72" s="30"/>
      <c r="V72" s="30">
        <f t="shared" si="19"/>
        <v>1086.1666666666667</v>
      </c>
    </row>
    <row r="73" spans="1:22" ht="21.75" customHeight="1" x14ac:dyDescent="0.25">
      <c r="A73" s="25">
        <f t="shared" ref="A73:A136" si="20">A72+1</f>
        <v>68</v>
      </c>
      <c r="B73" s="56">
        <v>1400766638</v>
      </c>
      <c r="C73" s="36" t="s">
        <v>530</v>
      </c>
      <c r="D73" s="54">
        <v>44823</v>
      </c>
      <c r="E73" s="28">
        <f t="shared" ca="1" si="14"/>
        <v>0</v>
      </c>
      <c r="F73" s="28">
        <f t="shared" ca="1" si="15"/>
        <v>10</v>
      </c>
      <c r="G73" s="28">
        <f t="shared" ca="1" si="16"/>
        <v>7</v>
      </c>
      <c r="H73" s="25" t="s">
        <v>58</v>
      </c>
      <c r="I73" s="25" t="s">
        <v>72</v>
      </c>
      <c r="J73" s="25" t="s">
        <v>148</v>
      </c>
      <c r="K73" s="25" t="s">
        <v>52</v>
      </c>
      <c r="L73" s="25"/>
      <c r="M73" s="25" t="s">
        <v>263</v>
      </c>
      <c r="N73" s="14" t="s">
        <v>151</v>
      </c>
      <c r="O73" s="14" t="s">
        <v>47</v>
      </c>
      <c r="P73" s="29">
        <v>733</v>
      </c>
      <c r="Q73" s="30">
        <f t="shared" si="17"/>
        <v>8796</v>
      </c>
      <c r="R73" s="30">
        <f t="shared" si="18"/>
        <v>427.58333333333337</v>
      </c>
      <c r="S73" s="30">
        <f t="shared" si="7"/>
        <v>262.5</v>
      </c>
      <c r="T73" s="30"/>
      <c r="U73" s="30"/>
      <c r="V73" s="30">
        <f t="shared" si="19"/>
        <v>690.08333333333337</v>
      </c>
    </row>
    <row r="74" spans="1:22" ht="21.75" customHeight="1" x14ac:dyDescent="0.25">
      <c r="A74" s="25">
        <f t="shared" si="20"/>
        <v>69</v>
      </c>
      <c r="B74" s="25" t="s">
        <v>149</v>
      </c>
      <c r="C74" s="14" t="s">
        <v>150</v>
      </c>
      <c r="D74" s="31">
        <v>37658</v>
      </c>
      <c r="E74" s="28">
        <f t="shared" ca="1" si="14"/>
        <v>20</v>
      </c>
      <c r="F74" s="28">
        <f t="shared" ca="1" si="15"/>
        <v>5</v>
      </c>
      <c r="G74" s="28">
        <f t="shared" ca="1" si="16"/>
        <v>20</v>
      </c>
      <c r="H74" s="25" t="s">
        <v>58</v>
      </c>
      <c r="I74" s="25" t="s">
        <v>72</v>
      </c>
      <c r="J74" s="25" t="s">
        <v>147</v>
      </c>
      <c r="K74" s="25" t="s">
        <v>52</v>
      </c>
      <c r="L74" s="25"/>
      <c r="M74" s="25" t="s">
        <v>118</v>
      </c>
      <c r="N74" s="14" t="s">
        <v>337</v>
      </c>
      <c r="O74" s="14" t="s">
        <v>152</v>
      </c>
      <c r="P74" s="29">
        <v>935</v>
      </c>
      <c r="Q74" s="30">
        <f t="shared" si="17"/>
        <v>11220</v>
      </c>
      <c r="R74" s="30">
        <f t="shared" si="18"/>
        <v>545.41666666666674</v>
      </c>
      <c r="S74" s="30">
        <f t="shared" si="7"/>
        <v>262.5</v>
      </c>
      <c r="T74" s="30"/>
      <c r="U74" s="30"/>
      <c r="V74" s="30">
        <f t="shared" si="19"/>
        <v>807.91666666666674</v>
      </c>
    </row>
    <row r="75" spans="1:22" ht="21.75" customHeight="1" x14ac:dyDescent="0.25">
      <c r="A75" s="25">
        <f t="shared" si="20"/>
        <v>70</v>
      </c>
      <c r="B75" s="57">
        <v>1400803118</v>
      </c>
      <c r="C75" s="58" t="s">
        <v>338</v>
      </c>
      <c r="D75" s="59">
        <v>44929</v>
      </c>
      <c r="E75" s="28">
        <f t="shared" ca="1" si="14"/>
        <v>0</v>
      </c>
      <c r="F75" s="28">
        <f t="shared" ca="1" si="15"/>
        <v>6</v>
      </c>
      <c r="G75" s="28">
        <f t="shared" ca="1" si="16"/>
        <v>23</v>
      </c>
      <c r="H75" s="25" t="s">
        <v>58</v>
      </c>
      <c r="I75" s="25" t="s">
        <v>72</v>
      </c>
      <c r="J75" s="25" t="s">
        <v>133</v>
      </c>
      <c r="K75" s="25" t="s">
        <v>52</v>
      </c>
      <c r="L75" s="25"/>
      <c r="M75" s="25" t="s">
        <v>339</v>
      </c>
      <c r="N75" s="60" t="s">
        <v>340</v>
      </c>
      <c r="O75" s="14" t="s">
        <v>47</v>
      </c>
      <c r="P75" s="29">
        <v>675</v>
      </c>
      <c r="Q75" s="30">
        <f t="shared" si="17"/>
        <v>8100</v>
      </c>
      <c r="R75" s="30">
        <f t="shared" si="18"/>
        <v>393.75</v>
      </c>
      <c r="S75" s="30">
        <f t="shared" si="7"/>
        <v>262.5</v>
      </c>
      <c r="T75" s="30"/>
      <c r="U75" s="30"/>
      <c r="V75" s="30">
        <f t="shared" si="19"/>
        <v>656.25</v>
      </c>
    </row>
    <row r="76" spans="1:22" ht="21.75" customHeight="1" x14ac:dyDescent="0.25">
      <c r="A76" s="25">
        <f t="shared" si="20"/>
        <v>71</v>
      </c>
      <c r="B76" s="18">
        <v>1400721419</v>
      </c>
      <c r="C76" s="53" t="s">
        <v>531</v>
      </c>
      <c r="D76" s="54">
        <v>45071</v>
      </c>
      <c r="E76" s="28">
        <f t="shared" ca="1" si="14"/>
        <v>0</v>
      </c>
      <c r="F76" s="28">
        <f t="shared" ca="1" si="15"/>
        <v>2</v>
      </c>
      <c r="G76" s="28">
        <f t="shared" ca="1" si="16"/>
        <v>1</v>
      </c>
      <c r="H76" s="25" t="s">
        <v>58</v>
      </c>
      <c r="I76" s="25" t="s">
        <v>72</v>
      </c>
      <c r="J76" s="25" t="s">
        <v>133</v>
      </c>
      <c r="K76" s="25" t="s">
        <v>52</v>
      </c>
      <c r="L76" s="25"/>
      <c r="M76" s="25" t="s">
        <v>456</v>
      </c>
      <c r="N76" s="60" t="s">
        <v>340</v>
      </c>
      <c r="O76" s="14" t="s">
        <v>49</v>
      </c>
      <c r="P76" s="29">
        <v>675</v>
      </c>
      <c r="Q76" s="30">
        <f t="shared" si="17"/>
        <v>8100</v>
      </c>
      <c r="R76" s="30">
        <f t="shared" si="18"/>
        <v>393.75</v>
      </c>
      <c r="S76" s="30">
        <f t="shared" si="7"/>
        <v>262.5</v>
      </c>
      <c r="T76" s="30"/>
      <c r="U76" s="30"/>
      <c r="V76" s="30">
        <f t="shared" si="19"/>
        <v>656.25</v>
      </c>
    </row>
    <row r="77" spans="1:22" ht="21.75" customHeight="1" x14ac:dyDescent="0.25">
      <c r="A77" s="25">
        <f t="shared" si="20"/>
        <v>72</v>
      </c>
      <c r="B77" s="18">
        <v>1400685028</v>
      </c>
      <c r="C77" s="53" t="s">
        <v>532</v>
      </c>
      <c r="D77" s="62">
        <v>44595</v>
      </c>
      <c r="E77" s="28">
        <f t="shared" ca="1" si="14"/>
        <v>1</v>
      </c>
      <c r="F77" s="28">
        <f t="shared" ca="1" si="15"/>
        <v>5</v>
      </c>
      <c r="G77" s="28">
        <f t="shared" ca="1" si="16"/>
        <v>23</v>
      </c>
      <c r="H77" s="25" t="s">
        <v>58</v>
      </c>
      <c r="I77" s="25" t="s">
        <v>72</v>
      </c>
      <c r="J77" s="25" t="s">
        <v>147</v>
      </c>
      <c r="K77" s="25" t="s">
        <v>52</v>
      </c>
      <c r="L77" s="25"/>
      <c r="M77" s="25" t="s">
        <v>118</v>
      </c>
      <c r="N77" s="14" t="s">
        <v>278</v>
      </c>
      <c r="O77" s="14" t="s">
        <v>240</v>
      </c>
      <c r="P77" s="29">
        <v>675</v>
      </c>
      <c r="Q77" s="30">
        <f t="shared" si="17"/>
        <v>8100</v>
      </c>
      <c r="R77" s="30">
        <f t="shared" si="18"/>
        <v>393.75</v>
      </c>
      <c r="S77" s="30">
        <f t="shared" si="7"/>
        <v>262.5</v>
      </c>
      <c r="T77" s="30"/>
      <c r="U77" s="30"/>
      <c r="V77" s="30">
        <f t="shared" si="19"/>
        <v>656.25</v>
      </c>
    </row>
    <row r="78" spans="1:22" ht="21.75" customHeight="1" x14ac:dyDescent="0.25">
      <c r="A78" s="25">
        <f t="shared" si="20"/>
        <v>73</v>
      </c>
      <c r="B78" s="52">
        <v>1401052897</v>
      </c>
      <c r="C78" s="53" t="s">
        <v>313</v>
      </c>
      <c r="D78" s="54">
        <v>44852</v>
      </c>
      <c r="E78" s="28">
        <f t="shared" ca="1" si="14"/>
        <v>0</v>
      </c>
      <c r="F78" s="28">
        <f t="shared" ca="1" si="15"/>
        <v>9</v>
      </c>
      <c r="G78" s="28">
        <f t="shared" ca="1" si="16"/>
        <v>8</v>
      </c>
      <c r="H78" s="25" t="s">
        <v>58</v>
      </c>
      <c r="I78" s="25" t="s">
        <v>72</v>
      </c>
      <c r="J78" s="25" t="s">
        <v>147</v>
      </c>
      <c r="K78" s="25" t="s">
        <v>52</v>
      </c>
      <c r="L78" s="25" t="s">
        <v>40</v>
      </c>
      <c r="M78" s="25" t="s">
        <v>118</v>
      </c>
      <c r="N78" s="14" t="s">
        <v>277</v>
      </c>
      <c r="O78" s="14" t="s">
        <v>293</v>
      </c>
      <c r="P78" s="29">
        <v>675</v>
      </c>
      <c r="Q78" s="30">
        <f t="shared" si="17"/>
        <v>8100</v>
      </c>
      <c r="R78" s="30">
        <f t="shared" si="18"/>
        <v>393.75</v>
      </c>
      <c r="S78" s="30">
        <f t="shared" si="7"/>
        <v>262.5</v>
      </c>
      <c r="T78" s="30"/>
      <c r="U78" s="30"/>
      <c r="V78" s="30">
        <f t="shared" si="19"/>
        <v>656.25</v>
      </c>
    </row>
    <row r="79" spans="1:22" ht="21.75" customHeight="1" x14ac:dyDescent="0.25">
      <c r="A79" s="25">
        <f t="shared" si="20"/>
        <v>74</v>
      </c>
      <c r="B79" s="52">
        <v>1450037567</v>
      </c>
      <c r="C79" s="53" t="s">
        <v>497</v>
      </c>
      <c r="D79" s="54">
        <v>45000</v>
      </c>
      <c r="E79" s="28">
        <f t="shared" ca="1" si="14"/>
        <v>0</v>
      </c>
      <c r="F79" s="28">
        <f t="shared" ca="1" si="15"/>
        <v>4</v>
      </c>
      <c r="G79" s="28">
        <f t="shared" ca="1" si="16"/>
        <v>11</v>
      </c>
      <c r="H79" s="25" t="s">
        <v>58</v>
      </c>
      <c r="I79" s="25" t="s">
        <v>72</v>
      </c>
      <c r="J79" s="25" t="s">
        <v>147</v>
      </c>
      <c r="K79" s="25" t="s">
        <v>52</v>
      </c>
      <c r="L79" s="25"/>
      <c r="M79" s="25" t="s">
        <v>455</v>
      </c>
      <c r="N79" s="14" t="s">
        <v>457</v>
      </c>
      <c r="O79" s="14" t="s">
        <v>47</v>
      </c>
      <c r="P79" s="29">
        <v>675</v>
      </c>
      <c r="Q79" s="30">
        <f t="shared" si="17"/>
        <v>8100</v>
      </c>
      <c r="R79" s="30">
        <f t="shared" si="18"/>
        <v>393.75</v>
      </c>
      <c r="S79" s="30">
        <f t="shared" si="7"/>
        <v>262.5</v>
      </c>
      <c r="T79" s="30"/>
      <c r="U79" s="30"/>
      <c r="V79" s="30">
        <f t="shared" si="19"/>
        <v>656.25</v>
      </c>
    </row>
    <row r="80" spans="1:22" ht="21.95" customHeight="1" x14ac:dyDescent="0.25">
      <c r="A80" s="25">
        <f t="shared" si="20"/>
        <v>75</v>
      </c>
      <c r="B80" s="18">
        <v>1400820161</v>
      </c>
      <c r="C80" s="53" t="s">
        <v>533</v>
      </c>
      <c r="D80" s="31">
        <v>44585</v>
      </c>
      <c r="E80" s="28">
        <f t="shared" ca="1" si="14"/>
        <v>1</v>
      </c>
      <c r="F80" s="28">
        <f t="shared" ca="1" si="15"/>
        <v>6</v>
      </c>
      <c r="G80" s="28">
        <f t="shared" ca="1" si="16"/>
        <v>2</v>
      </c>
      <c r="H80" s="25" t="s">
        <v>58</v>
      </c>
      <c r="I80" s="25" t="s">
        <v>72</v>
      </c>
      <c r="J80" s="25" t="s">
        <v>147</v>
      </c>
      <c r="K80" s="25" t="s">
        <v>52</v>
      </c>
      <c r="L80" s="25"/>
      <c r="M80" s="25" t="s">
        <v>118</v>
      </c>
      <c r="N80" s="14" t="s">
        <v>253</v>
      </c>
      <c r="O80" s="14" t="s">
        <v>254</v>
      </c>
      <c r="P80" s="29">
        <v>675</v>
      </c>
      <c r="Q80" s="30">
        <f t="shared" si="17"/>
        <v>8100</v>
      </c>
      <c r="R80" s="30">
        <f t="shared" si="18"/>
        <v>393.75</v>
      </c>
      <c r="S80" s="30">
        <f t="shared" si="7"/>
        <v>262.5</v>
      </c>
      <c r="T80" s="30"/>
      <c r="U80" s="30"/>
      <c r="V80" s="30">
        <f t="shared" si="19"/>
        <v>656.25</v>
      </c>
    </row>
    <row r="81" spans="1:22" ht="21.75" customHeight="1" x14ac:dyDescent="0.25">
      <c r="A81" s="25">
        <f t="shared" si="20"/>
        <v>76</v>
      </c>
      <c r="B81" s="37" t="s">
        <v>134</v>
      </c>
      <c r="C81" s="60" t="s">
        <v>135</v>
      </c>
      <c r="D81" s="31">
        <v>41673</v>
      </c>
      <c r="E81" s="28">
        <f t="shared" ca="1" si="14"/>
        <v>9</v>
      </c>
      <c r="F81" s="28">
        <f t="shared" ca="1" si="15"/>
        <v>5</v>
      </c>
      <c r="G81" s="28">
        <f t="shared" ca="1" si="16"/>
        <v>23</v>
      </c>
      <c r="H81" s="25" t="s">
        <v>58</v>
      </c>
      <c r="I81" s="25" t="s">
        <v>72</v>
      </c>
      <c r="J81" s="25" t="s">
        <v>133</v>
      </c>
      <c r="K81" s="25" t="s">
        <v>52</v>
      </c>
      <c r="L81" s="25"/>
      <c r="M81" s="25" t="s">
        <v>268</v>
      </c>
      <c r="N81" s="60" t="s">
        <v>136</v>
      </c>
      <c r="O81" s="14" t="s">
        <v>232</v>
      </c>
      <c r="P81" s="29">
        <v>1404</v>
      </c>
      <c r="Q81" s="30">
        <f t="shared" si="17"/>
        <v>16848</v>
      </c>
      <c r="R81" s="30">
        <f t="shared" si="18"/>
        <v>819</v>
      </c>
      <c r="S81" s="30">
        <f t="shared" si="7"/>
        <v>262.5</v>
      </c>
      <c r="T81" s="30"/>
      <c r="U81" s="30"/>
      <c r="V81" s="30">
        <f t="shared" si="19"/>
        <v>1081.5</v>
      </c>
    </row>
    <row r="82" spans="1:22" ht="21.75" customHeight="1" x14ac:dyDescent="0.25">
      <c r="A82" s="25">
        <f t="shared" si="20"/>
        <v>77</v>
      </c>
      <c r="B82" s="32">
        <v>1400668503</v>
      </c>
      <c r="C82" s="14" t="s">
        <v>423</v>
      </c>
      <c r="D82" s="31">
        <v>45071</v>
      </c>
      <c r="E82" s="28">
        <f t="shared" ca="1" si="14"/>
        <v>0</v>
      </c>
      <c r="F82" s="28">
        <f t="shared" ca="1" si="15"/>
        <v>2</v>
      </c>
      <c r="G82" s="28">
        <f t="shared" ca="1" si="16"/>
        <v>1</v>
      </c>
      <c r="H82" s="25" t="s">
        <v>58</v>
      </c>
      <c r="I82" s="25" t="s">
        <v>72</v>
      </c>
      <c r="J82" s="25" t="s">
        <v>133</v>
      </c>
      <c r="K82" s="25" t="s">
        <v>52</v>
      </c>
      <c r="L82" s="25"/>
      <c r="M82" s="25" t="s">
        <v>268</v>
      </c>
      <c r="N82" s="60" t="s">
        <v>534</v>
      </c>
      <c r="O82" s="14" t="s">
        <v>535</v>
      </c>
      <c r="P82" s="29">
        <v>733</v>
      </c>
      <c r="Q82" s="30">
        <f t="shared" si="17"/>
        <v>8796</v>
      </c>
      <c r="R82" s="30">
        <f t="shared" si="18"/>
        <v>427.58333333333337</v>
      </c>
      <c r="S82" s="30">
        <f t="shared" si="7"/>
        <v>262.5</v>
      </c>
      <c r="T82" s="30"/>
      <c r="U82" s="30"/>
      <c r="V82" s="30">
        <f t="shared" si="19"/>
        <v>690.08333333333337</v>
      </c>
    </row>
    <row r="83" spans="1:22" ht="21.75" customHeight="1" x14ac:dyDescent="0.25">
      <c r="A83" s="25">
        <f t="shared" si="20"/>
        <v>78</v>
      </c>
      <c r="B83" s="50">
        <v>1400447619</v>
      </c>
      <c r="C83" s="36" t="s">
        <v>536</v>
      </c>
      <c r="D83" s="27">
        <v>45071</v>
      </c>
      <c r="E83" s="65">
        <f t="shared" ref="E83:E89" ca="1" si="21">DATEDIF(D83,TODAY(),"Y")</f>
        <v>0</v>
      </c>
      <c r="F83" s="65">
        <f t="shared" ref="F83:F89" ca="1" si="22">DATEDIF(D83,TODAY(),"YM")</f>
        <v>2</v>
      </c>
      <c r="G83" s="65">
        <f t="shared" ref="G83:G89" ca="1" si="23">DATEDIF(D83,TODAY(),"MD")</f>
        <v>1</v>
      </c>
      <c r="H83" s="37" t="s">
        <v>58</v>
      </c>
      <c r="I83" s="37" t="s">
        <v>51</v>
      </c>
      <c r="J83" s="37" t="s">
        <v>133</v>
      </c>
      <c r="K83" s="37" t="s">
        <v>52</v>
      </c>
      <c r="L83" s="61"/>
      <c r="M83" s="25" t="s">
        <v>228</v>
      </c>
      <c r="N83" s="66" t="s">
        <v>211</v>
      </c>
      <c r="O83" s="60" t="s">
        <v>47</v>
      </c>
      <c r="P83" s="67" t="s">
        <v>55</v>
      </c>
      <c r="Q83" s="38">
        <f t="shared" ref="Q83:Q88" si="24">P83*12</f>
        <v>28416</v>
      </c>
      <c r="R83" s="38">
        <f t="shared" ref="R83:R89" si="25">P83/12*7</f>
        <v>1381.3333333333335</v>
      </c>
      <c r="S83" s="30">
        <f t="shared" ref="S83:S181" si="26">450/12*7</f>
        <v>262.5</v>
      </c>
      <c r="T83" s="68"/>
      <c r="U83" s="38"/>
      <c r="V83" s="69">
        <f t="shared" ref="V83" si="27">SUM(R83:U83)</f>
        <v>1643.8333333333335</v>
      </c>
    </row>
    <row r="84" spans="1:22" ht="21.75" customHeight="1" x14ac:dyDescent="0.25">
      <c r="A84" s="25">
        <f t="shared" si="20"/>
        <v>79</v>
      </c>
      <c r="B84" s="16">
        <v>1400723431</v>
      </c>
      <c r="C84" s="36" t="s">
        <v>537</v>
      </c>
      <c r="D84" s="27">
        <v>45071</v>
      </c>
      <c r="E84" s="65">
        <f t="shared" ca="1" si="21"/>
        <v>0</v>
      </c>
      <c r="F84" s="65">
        <f t="shared" ca="1" si="22"/>
        <v>2</v>
      </c>
      <c r="G84" s="65">
        <f t="shared" ca="1" si="23"/>
        <v>1</v>
      </c>
      <c r="H84" s="37" t="s">
        <v>58</v>
      </c>
      <c r="I84" s="25" t="s">
        <v>72</v>
      </c>
      <c r="J84" s="37" t="s">
        <v>133</v>
      </c>
      <c r="K84" s="37" t="s">
        <v>52</v>
      </c>
      <c r="L84" s="61"/>
      <c r="M84" s="37" t="s">
        <v>145</v>
      </c>
      <c r="N84" s="36" t="s">
        <v>212</v>
      </c>
      <c r="O84" s="60" t="s">
        <v>314</v>
      </c>
      <c r="P84" s="29" t="s">
        <v>146</v>
      </c>
      <c r="Q84" s="38">
        <f t="shared" si="24"/>
        <v>7020</v>
      </c>
      <c r="R84" s="38">
        <f t="shared" si="25"/>
        <v>341.25</v>
      </c>
      <c r="S84" s="30">
        <f t="shared" si="26"/>
        <v>262.5</v>
      </c>
      <c r="T84" s="68"/>
      <c r="U84" s="38"/>
      <c r="V84" s="69">
        <f t="shared" ref="V84" si="28">SUM(R84:U84)</f>
        <v>603.75</v>
      </c>
    </row>
    <row r="85" spans="1:22" ht="21.75" customHeight="1" x14ac:dyDescent="0.25">
      <c r="A85" s="25">
        <f t="shared" si="20"/>
        <v>80</v>
      </c>
      <c r="B85" s="25" t="s">
        <v>137</v>
      </c>
      <c r="C85" s="14" t="s">
        <v>138</v>
      </c>
      <c r="D85" s="31">
        <v>39142</v>
      </c>
      <c r="E85" s="28">
        <f t="shared" ca="1" si="21"/>
        <v>16</v>
      </c>
      <c r="F85" s="28">
        <f t="shared" ca="1" si="22"/>
        <v>4</v>
      </c>
      <c r="G85" s="28">
        <f t="shared" ca="1" si="23"/>
        <v>25</v>
      </c>
      <c r="H85" s="25" t="s">
        <v>58</v>
      </c>
      <c r="I85" s="70" t="s">
        <v>59</v>
      </c>
      <c r="J85" s="25" t="s">
        <v>133</v>
      </c>
      <c r="K85" s="25" t="s">
        <v>52</v>
      </c>
      <c r="L85" s="25"/>
      <c r="M85" s="25" t="s">
        <v>73</v>
      </c>
      <c r="N85" s="14" t="s">
        <v>140</v>
      </c>
      <c r="O85" s="14" t="s">
        <v>233</v>
      </c>
      <c r="P85" s="29">
        <v>1620</v>
      </c>
      <c r="Q85" s="30">
        <f t="shared" si="24"/>
        <v>19440</v>
      </c>
      <c r="R85" s="30">
        <f t="shared" si="25"/>
        <v>945</v>
      </c>
      <c r="S85" s="30">
        <f t="shared" si="7"/>
        <v>262.5</v>
      </c>
      <c r="T85" s="30"/>
      <c r="U85" s="30"/>
      <c r="V85" s="30">
        <f>SUM(R85:U85)</f>
        <v>1207.5</v>
      </c>
    </row>
    <row r="86" spans="1:22" ht="21.75" customHeight="1" x14ac:dyDescent="0.25">
      <c r="A86" s="25">
        <f t="shared" si="20"/>
        <v>81</v>
      </c>
      <c r="B86" s="25">
        <v>1400371959</v>
      </c>
      <c r="C86" s="14" t="s">
        <v>95</v>
      </c>
      <c r="D86" s="31">
        <v>40912</v>
      </c>
      <c r="E86" s="28">
        <f t="shared" ca="1" si="21"/>
        <v>11</v>
      </c>
      <c r="F86" s="28">
        <f t="shared" ca="1" si="22"/>
        <v>6</v>
      </c>
      <c r="G86" s="28">
        <f t="shared" ca="1" si="23"/>
        <v>22</v>
      </c>
      <c r="H86" s="25" t="s">
        <v>79</v>
      </c>
      <c r="I86" s="25" t="s">
        <v>80</v>
      </c>
      <c r="J86" s="25" t="s">
        <v>343</v>
      </c>
      <c r="K86" s="25" t="s">
        <v>52</v>
      </c>
      <c r="L86" s="25"/>
      <c r="M86" s="25" t="s">
        <v>82</v>
      </c>
      <c r="N86" s="14" t="s">
        <v>341</v>
      </c>
      <c r="O86" s="14" t="s">
        <v>242</v>
      </c>
      <c r="P86" s="29">
        <v>561</v>
      </c>
      <c r="Q86" s="30">
        <f t="shared" si="24"/>
        <v>6732</v>
      </c>
      <c r="R86" s="30">
        <f t="shared" si="25"/>
        <v>327.25</v>
      </c>
      <c r="S86" s="30">
        <f t="shared" si="26"/>
        <v>262.5</v>
      </c>
      <c r="T86" s="30"/>
      <c r="U86" s="30"/>
      <c r="V86" s="30">
        <f>SUM(R86:U86)</f>
        <v>589.75</v>
      </c>
    </row>
    <row r="87" spans="1:22" ht="21.75" customHeight="1" x14ac:dyDescent="0.25">
      <c r="A87" s="25">
        <f t="shared" si="20"/>
        <v>82</v>
      </c>
      <c r="B87" s="71" t="s">
        <v>142</v>
      </c>
      <c r="C87" s="43" t="s">
        <v>143</v>
      </c>
      <c r="D87" s="59">
        <v>38446</v>
      </c>
      <c r="E87" s="28">
        <f t="shared" ca="1" si="21"/>
        <v>18</v>
      </c>
      <c r="F87" s="28">
        <f t="shared" ca="1" si="22"/>
        <v>3</v>
      </c>
      <c r="G87" s="28">
        <f t="shared" ca="1" si="23"/>
        <v>22</v>
      </c>
      <c r="H87" s="25" t="s">
        <v>58</v>
      </c>
      <c r="I87" s="25" t="s">
        <v>59</v>
      </c>
      <c r="J87" s="25" t="s">
        <v>133</v>
      </c>
      <c r="K87" s="25" t="s">
        <v>52</v>
      </c>
      <c r="L87" s="25"/>
      <c r="M87" s="25" t="s">
        <v>118</v>
      </c>
      <c r="N87" s="14" t="s">
        <v>144</v>
      </c>
      <c r="O87" s="14" t="s">
        <v>47</v>
      </c>
      <c r="P87" s="29">
        <v>1086</v>
      </c>
      <c r="Q87" s="30">
        <f t="shared" si="24"/>
        <v>13032</v>
      </c>
      <c r="R87" s="30">
        <f t="shared" si="25"/>
        <v>633.5</v>
      </c>
      <c r="S87" s="30">
        <f t="shared" si="7"/>
        <v>262.5</v>
      </c>
      <c r="T87" s="30"/>
      <c r="U87" s="30"/>
      <c r="V87" s="30">
        <f>SUM(R87:U87)</f>
        <v>896</v>
      </c>
    </row>
    <row r="88" spans="1:22" ht="21.75" customHeight="1" x14ac:dyDescent="0.25">
      <c r="A88" s="25">
        <f t="shared" si="20"/>
        <v>83</v>
      </c>
      <c r="B88" s="16">
        <v>1400828396</v>
      </c>
      <c r="C88" s="36" t="s">
        <v>342</v>
      </c>
      <c r="D88" s="47">
        <v>44929</v>
      </c>
      <c r="E88" s="48">
        <f t="shared" ca="1" si="21"/>
        <v>0</v>
      </c>
      <c r="F88" s="28">
        <f t="shared" ca="1" si="22"/>
        <v>6</v>
      </c>
      <c r="G88" s="28">
        <f t="shared" ca="1" si="23"/>
        <v>23</v>
      </c>
      <c r="H88" s="25" t="s">
        <v>58</v>
      </c>
      <c r="I88" s="25" t="s">
        <v>72</v>
      </c>
      <c r="J88" s="25" t="s">
        <v>133</v>
      </c>
      <c r="K88" s="25" t="s">
        <v>52</v>
      </c>
      <c r="L88" s="25"/>
      <c r="M88" s="25" t="s">
        <v>263</v>
      </c>
      <c r="N88" s="14" t="s">
        <v>344</v>
      </c>
      <c r="O88" s="14" t="s">
        <v>345</v>
      </c>
      <c r="P88" s="29">
        <v>902</v>
      </c>
      <c r="Q88" s="30">
        <f t="shared" si="24"/>
        <v>10824</v>
      </c>
      <c r="R88" s="30">
        <f t="shared" si="25"/>
        <v>526.16666666666674</v>
      </c>
      <c r="S88" s="30">
        <f t="shared" si="7"/>
        <v>262.5</v>
      </c>
      <c r="T88" s="30"/>
      <c r="U88" s="30"/>
      <c r="V88" s="30">
        <f>SUM(R88:U88)</f>
        <v>788.66666666666674</v>
      </c>
    </row>
    <row r="89" spans="1:22" ht="21.75" customHeight="1" x14ac:dyDescent="0.25">
      <c r="A89" s="25">
        <f t="shared" si="20"/>
        <v>84</v>
      </c>
      <c r="B89" s="72">
        <v>1400813034</v>
      </c>
      <c r="C89" s="53" t="s">
        <v>279</v>
      </c>
      <c r="D89" s="54">
        <v>44595</v>
      </c>
      <c r="E89" s="28">
        <f t="shared" ca="1" si="21"/>
        <v>1</v>
      </c>
      <c r="F89" s="28">
        <f t="shared" ca="1" si="22"/>
        <v>5</v>
      </c>
      <c r="G89" s="28">
        <f t="shared" ca="1" si="23"/>
        <v>23</v>
      </c>
      <c r="H89" s="25" t="s">
        <v>58</v>
      </c>
      <c r="I89" s="25" t="s">
        <v>72</v>
      </c>
      <c r="J89" s="25" t="s">
        <v>350</v>
      </c>
      <c r="K89" s="25" t="s">
        <v>52</v>
      </c>
      <c r="L89" s="25"/>
      <c r="M89" s="25" t="s">
        <v>157</v>
      </c>
      <c r="N89" s="25" t="s">
        <v>283</v>
      </c>
      <c r="O89" s="14" t="s">
        <v>47</v>
      </c>
      <c r="P89" s="29">
        <v>450</v>
      </c>
      <c r="Q89" s="30">
        <f t="shared" ref="Q89:Q96" si="29">P89*12</f>
        <v>5400</v>
      </c>
      <c r="R89" s="30">
        <f t="shared" si="25"/>
        <v>262.5</v>
      </c>
      <c r="S89" s="30">
        <f t="shared" si="26"/>
        <v>262.5</v>
      </c>
      <c r="T89" s="30"/>
      <c r="U89" s="30"/>
      <c r="V89" s="30">
        <f>SUM(R89:U89)</f>
        <v>525</v>
      </c>
    </row>
    <row r="90" spans="1:22" ht="21.75" customHeight="1" x14ac:dyDescent="0.25">
      <c r="A90" s="25">
        <f t="shared" si="20"/>
        <v>85</v>
      </c>
      <c r="B90" s="73">
        <v>1400597611</v>
      </c>
      <c r="C90" s="64" t="s">
        <v>346</v>
      </c>
      <c r="D90" s="54">
        <v>44964</v>
      </c>
      <c r="E90" s="28">
        <f t="shared" ref="E90:E91" ca="1" si="30">DATEDIF(D90,TODAY(),"Y")</f>
        <v>0</v>
      </c>
      <c r="F90" s="28">
        <f t="shared" ref="F90:F91" ca="1" si="31">DATEDIF(D90,TODAY(),"YM")</f>
        <v>5</v>
      </c>
      <c r="G90" s="28">
        <f t="shared" ref="G90:G91" ca="1" si="32">DATEDIF(D90,TODAY(),"MD")</f>
        <v>19</v>
      </c>
      <c r="H90" s="25" t="s">
        <v>58</v>
      </c>
      <c r="I90" s="25" t="s">
        <v>72</v>
      </c>
      <c r="J90" s="25" t="s">
        <v>350</v>
      </c>
      <c r="K90" s="25" t="s">
        <v>52</v>
      </c>
      <c r="L90" s="25"/>
      <c r="M90" s="25" t="s">
        <v>157</v>
      </c>
      <c r="N90" s="25" t="s">
        <v>283</v>
      </c>
      <c r="O90" s="14" t="s">
        <v>47</v>
      </c>
      <c r="P90" s="29">
        <v>450</v>
      </c>
      <c r="Q90" s="30">
        <f t="shared" si="29"/>
        <v>5400</v>
      </c>
      <c r="R90" s="30">
        <f t="shared" ref="R90:R91" si="33">P90/12*7</f>
        <v>262.5</v>
      </c>
      <c r="S90" s="30">
        <f t="shared" si="26"/>
        <v>262.5</v>
      </c>
      <c r="T90" s="30"/>
      <c r="U90" s="30"/>
      <c r="V90" s="30">
        <f t="shared" ref="V90:V91" si="34">SUM(R90:U90)</f>
        <v>525</v>
      </c>
    </row>
    <row r="91" spans="1:22" ht="21.75" customHeight="1" x14ac:dyDescent="0.25">
      <c r="A91" s="25">
        <f t="shared" si="20"/>
        <v>86</v>
      </c>
      <c r="B91" s="73">
        <v>1401328537</v>
      </c>
      <c r="C91" s="64" t="s">
        <v>421</v>
      </c>
      <c r="D91" s="54">
        <v>44964</v>
      </c>
      <c r="E91" s="28">
        <f t="shared" ca="1" si="30"/>
        <v>0</v>
      </c>
      <c r="F91" s="28">
        <f t="shared" ca="1" si="31"/>
        <v>5</v>
      </c>
      <c r="G91" s="28">
        <f t="shared" ca="1" si="32"/>
        <v>19</v>
      </c>
      <c r="H91" s="25" t="s">
        <v>58</v>
      </c>
      <c r="I91" s="25" t="s">
        <v>72</v>
      </c>
      <c r="J91" s="25" t="s">
        <v>350</v>
      </c>
      <c r="K91" s="25" t="s">
        <v>52</v>
      </c>
      <c r="L91" s="25"/>
      <c r="M91" s="25" t="s">
        <v>157</v>
      </c>
      <c r="N91" s="25" t="s">
        <v>283</v>
      </c>
      <c r="O91" s="14" t="s">
        <v>47</v>
      </c>
      <c r="P91" s="29">
        <v>450</v>
      </c>
      <c r="Q91" s="30">
        <f t="shared" si="29"/>
        <v>5400</v>
      </c>
      <c r="R91" s="30">
        <f t="shared" si="33"/>
        <v>262.5</v>
      </c>
      <c r="S91" s="30">
        <f t="shared" si="26"/>
        <v>262.5</v>
      </c>
      <c r="T91" s="30"/>
      <c r="U91" s="30"/>
      <c r="V91" s="30">
        <f t="shared" si="34"/>
        <v>525</v>
      </c>
    </row>
    <row r="92" spans="1:22" ht="21.75" customHeight="1" x14ac:dyDescent="0.25">
      <c r="A92" s="25">
        <f t="shared" si="20"/>
        <v>87</v>
      </c>
      <c r="B92" s="72">
        <v>1401282205</v>
      </c>
      <c r="C92" s="53" t="s">
        <v>309</v>
      </c>
      <c r="D92" s="54">
        <v>44866</v>
      </c>
      <c r="E92" s="28">
        <f ca="1">DATEDIF(D92,TODAY(),"Y")</f>
        <v>0</v>
      </c>
      <c r="F92" s="28">
        <f ca="1">DATEDIF(D92,TODAY(),"YM")</f>
        <v>8</v>
      </c>
      <c r="G92" s="28">
        <f ca="1">DATEDIF(D92,TODAY(),"MD")</f>
        <v>25</v>
      </c>
      <c r="H92" s="25" t="s">
        <v>58</v>
      </c>
      <c r="I92" s="25" t="s">
        <v>72</v>
      </c>
      <c r="J92" s="25" t="s">
        <v>281</v>
      </c>
      <c r="K92" s="25" t="s">
        <v>52</v>
      </c>
      <c r="L92" s="25"/>
      <c r="M92" s="25" t="s">
        <v>157</v>
      </c>
      <c r="N92" s="25" t="s">
        <v>283</v>
      </c>
      <c r="O92" s="14" t="s">
        <v>47</v>
      </c>
      <c r="P92" s="29">
        <v>450</v>
      </c>
      <c r="Q92" s="30">
        <f t="shared" si="29"/>
        <v>5400</v>
      </c>
      <c r="R92" s="30">
        <f>P92/12*7</f>
        <v>262.5</v>
      </c>
      <c r="S92" s="30">
        <f t="shared" si="26"/>
        <v>262.5</v>
      </c>
      <c r="T92" s="30"/>
      <c r="U92" s="30"/>
      <c r="V92" s="30">
        <f>SUM(R92:U92)</f>
        <v>525</v>
      </c>
    </row>
    <row r="93" spans="1:22" ht="21.75" customHeight="1" x14ac:dyDescent="0.25">
      <c r="A93" s="25">
        <f t="shared" si="20"/>
        <v>88</v>
      </c>
      <c r="B93" s="72">
        <v>1400758387</v>
      </c>
      <c r="C93" s="53" t="s">
        <v>280</v>
      </c>
      <c r="D93" s="54">
        <v>44595</v>
      </c>
      <c r="E93" s="28">
        <f ca="1">DATEDIF(D93,TODAY(),"Y")</f>
        <v>1</v>
      </c>
      <c r="F93" s="28">
        <f ca="1">DATEDIF(D93,TODAY(),"YM")</f>
        <v>5</v>
      </c>
      <c r="G93" s="28">
        <f ca="1">DATEDIF(D93,TODAY(),"MD")</f>
        <v>23</v>
      </c>
      <c r="H93" s="25" t="s">
        <v>58</v>
      </c>
      <c r="I93" s="25" t="s">
        <v>72</v>
      </c>
      <c r="J93" s="25" t="s">
        <v>282</v>
      </c>
      <c r="K93" s="25" t="s">
        <v>52</v>
      </c>
      <c r="L93" s="25"/>
      <c r="M93" s="25" t="s">
        <v>157</v>
      </c>
      <c r="N93" s="25" t="s">
        <v>284</v>
      </c>
      <c r="O93" s="14" t="s">
        <v>47</v>
      </c>
      <c r="P93" s="29">
        <v>450</v>
      </c>
      <c r="Q93" s="30">
        <f t="shared" si="29"/>
        <v>5400</v>
      </c>
      <c r="R93" s="30">
        <f>P93/12*7</f>
        <v>262.5</v>
      </c>
      <c r="S93" s="30">
        <f t="shared" si="26"/>
        <v>262.5</v>
      </c>
      <c r="T93" s="30"/>
      <c r="U93" s="30"/>
      <c r="V93" s="30">
        <f>SUM(R93:U93)</f>
        <v>525</v>
      </c>
    </row>
    <row r="94" spans="1:22" ht="21.75" customHeight="1" x14ac:dyDescent="0.25">
      <c r="A94" s="25">
        <f t="shared" si="20"/>
        <v>89</v>
      </c>
      <c r="B94" s="74">
        <v>1401049141</v>
      </c>
      <c r="C94" s="53" t="s">
        <v>347</v>
      </c>
      <c r="D94" s="54">
        <v>44964</v>
      </c>
      <c r="E94" s="28">
        <f t="shared" ref="E94:E96" ca="1" si="35">DATEDIF(D94,TODAY(),"Y")</f>
        <v>0</v>
      </c>
      <c r="F94" s="28">
        <f t="shared" ref="F94:F96" ca="1" si="36">DATEDIF(D94,TODAY(),"YM")</f>
        <v>5</v>
      </c>
      <c r="G94" s="28">
        <f t="shared" ref="G94:G96" ca="1" si="37">DATEDIF(D94,TODAY(),"MD")</f>
        <v>19</v>
      </c>
      <c r="H94" s="25" t="s">
        <v>58</v>
      </c>
      <c r="I94" s="25" t="s">
        <v>72</v>
      </c>
      <c r="J94" s="25" t="s">
        <v>350</v>
      </c>
      <c r="K94" s="25" t="s">
        <v>52</v>
      </c>
      <c r="L94" s="25"/>
      <c r="M94" s="25" t="s">
        <v>157</v>
      </c>
      <c r="N94" s="25" t="s">
        <v>351</v>
      </c>
      <c r="O94" s="14" t="s">
        <v>47</v>
      </c>
      <c r="P94" s="29">
        <v>450</v>
      </c>
      <c r="Q94" s="30">
        <f t="shared" si="29"/>
        <v>5400</v>
      </c>
      <c r="R94" s="30">
        <f t="shared" ref="R94:R96" si="38">P94/12*7</f>
        <v>262.5</v>
      </c>
      <c r="S94" s="30">
        <f t="shared" si="26"/>
        <v>262.5</v>
      </c>
      <c r="T94" s="30"/>
      <c r="U94" s="30"/>
      <c r="V94" s="30">
        <f t="shared" ref="V94:V96" si="39">SUM(R94:U94)</f>
        <v>525</v>
      </c>
    </row>
    <row r="95" spans="1:22" ht="21.75" customHeight="1" x14ac:dyDescent="0.25">
      <c r="A95" s="25">
        <f t="shared" si="20"/>
        <v>90</v>
      </c>
      <c r="B95" s="74">
        <v>1400825715</v>
      </c>
      <c r="C95" s="53" t="s">
        <v>348</v>
      </c>
      <c r="D95" s="54">
        <v>44964</v>
      </c>
      <c r="E95" s="28">
        <f t="shared" ca="1" si="35"/>
        <v>0</v>
      </c>
      <c r="F95" s="28">
        <f t="shared" ca="1" si="36"/>
        <v>5</v>
      </c>
      <c r="G95" s="28">
        <f t="shared" ca="1" si="37"/>
        <v>19</v>
      </c>
      <c r="H95" s="25" t="s">
        <v>58</v>
      </c>
      <c r="I95" s="25" t="s">
        <v>72</v>
      </c>
      <c r="J95" s="25" t="s">
        <v>350</v>
      </c>
      <c r="K95" s="25" t="s">
        <v>52</v>
      </c>
      <c r="L95" s="25"/>
      <c r="M95" s="25" t="s">
        <v>157</v>
      </c>
      <c r="N95" s="25" t="s">
        <v>352</v>
      </c>
      <c r="O95" s="14" t="s">
        <v>47</v>
      </c>
      <c r="P95" s="29">
        <v>450</v>
      </c>
      <c r="Q95" s="30">
        <f t="shared" si="29"/>
        <v>5400</v>
      </c>
      <c r="R95" s="30">
        <f t="shared" si="38"/>
        <v>262.5</v>
      </c>
      <c r="S95" s="30">
        <f t="shared" si="26"/>
        <v>262.5</v>
      </c>
      <c r="T95" s="30"/>
      <c r="U95" s="30"/>
      <c r="V95" s="30">
        <f t="shared" si="39"/>
        <v>525</v>
      </c>
    </row>
    <row r="96" spans="1:22" ht="21.75" customHeight="1" x14ac:dyDescent="0.25">
      <c r="A96" s="25">
        <f t="shared" si="20"/>
        <v>91</v>
      </c>
      <c r="B96" s="74">
        <v>1401046857</v>
      </c>
      <c r="C96" s="53" t="s">
        <v>349</v>
      </c>
      <c r="D96" s="54">
        <v>44986</v>
      </c>
      <c r="E96" s="28">
        <f t="shared" ca="1" si="35"/>
        <v>0</v>
      </c>
      <c r="F96" s="28">
        <f t="shared" ca="1" si="36"/>
        <v>4</v>
      </c>
      <c r="G96" s="28">
        <f t="shared" ca="1" si="37"/>
        <v>25</v>
      </c>
      <c r="H96" s="25" t="s">
        <v>58</v>
      </c>
      <c r="I96" s="25" t="s">
        <v>72</v>
      </c>
      <c r="J96" s="25" t="s">
        <v>350</v>
      </c>
      <c r="K96" s="25" t="s">
        <v>52</v>
      </c>
      <c r="L96" s="25"/>
      <c r="M96" s="25" t="s">
        <v>157</v>
      </c>
      <c r="N96" s="25" t="s">
        <v>353</v>
      </c>
      <c r="O96" s="14" t="s">
        <v>47</v>
      </c>
      <c r="P96" s="29">
        <v>450</v>
      </c>
      <c r="Q96" s="30">
        <f t="shared" si="29"/>
        <v>5400</v>
      </c>
      <c r="R96" s="30">
        <f t="shared" si="38"/>
        <v>262.5</v>
      </c>
      <c r="S96" s="30">
        <f t="shared" si="26"/>
        <v>262.5</v>
      </c>
      <c r="T96" s="30"/>
      <c r="U96" s="30"/>
      <c r="V96" s="30">
        <f t="shared" si="39"/>
        <v>525</v>
      </c>
    </row>
    <row r="97" spans="1:22" ht="21.75" customHeight="1" x14ac:dyDescent="0.25">
      <c r="A97" s="25">
        <f t="shared" si="20"/>
        <v>92</v>
      </c>
      <c r="B97" s="94" t="s">
        <v>538</v>
      </c>
      <c r="C97" s="60" t="s">
        <v>539</v>
      </c>
      <c r="D97" s="31">
        <v>43871</v>
      </c>
      <c r="E97" s="28">
        <f t="shared" ref="E97:E103" ca="1" si="40">DATEDIF(D97,TODAY(),"Y")</f>
        <v>3</v>
      </c>
      <c r="F97" s="28">
        <f t="shared" ref="F97:F103" ca="1" si="41">DATEDIF(D97,TODAY(),"YM")</f>
        <v>5</v>
      </c>
      <c r="G97" s="28">
        <f t="shared" ref="G97:G103" ca="1" si="42">DATEDIF(D97,TODAY(),"MD")</f>
        <v>16</v>
      </c>
      <c r="H97" s="25" t="s">
        <v>58</v>
      </c>
      <c r="I97" s="25" t="s">
        <v>51</v>
      </c>
      <c r="J97" s="25" t="s">
        <v>154</v>
      </c>
      <c r="K97" s="25" t="s">
        <v>52</v>
      </c>
      <c r="L97" s="25"/>
      <c r="M97" s="25" t="s">
        <v>228</v>
      </c>
      <c r="N97" s="14" t="s">
        <v>194</v>
      </c>
      <c r="O97" s="14" t="s">
        <v>354</v>
      </c>
      <c r="P97" s="29">
        <v>2368</v>
      </c>
      <c r="Q97" s="30">
        <f t="shared" ref="Q97:Q105" si="43">P97*12</f>
        <v>28416</v>
      </c>
      <c r="R97" s="30">
        <f t="shared" ref="R97:R105" si="44">P97/12*7</f>
        <v>1381.3333333333335</v>
      </c>
      <c r="S97" s="30">
        <f t="shared" si="26"/>
        <v>262.5</v>
      </c>
      <c r="T97" s="30"/>
      <c r="U97" s="30"/>
      <c r="V97" s="30">
        <f t="shared" ref="V97:V105" si="45">SUM(R97:U97)</f>
        <v>1643.8333333333335</v>
      </c>
    </row>
    <row r="98" spans="1:22" s="12" customFormat="1" ht="21.95" customHeight="1" x14ac:dyDescent="0.25">
      <c r="A98" s="25">
        <f t="shared" si="20"/>
        <v>93</v>
      </c>
      <c r="B98" s="95">
        <v>1401049489</v>
      </c>
      <c r="C98" s="14" t="s">
        <v>249</v>
      </c>
      <c r="D98" s="31">
        <v>44571</v>
      </c>
      <c r="E98" s="28">
        <f t="shared" ca="1" si="40"/>
        <v>1</v>
      </c>
      <c r="F98" s="28">
        <f t="shared" ca="1" si="41"/>
        <v>6</v>
      </c>
      <c r="G98" s="28">
        <f t="shared" ca="1" si="42"/>
        <v>16</v>
      </c>
      <c r="H98" s="25" t="s">
        <v>58</v>
      </c>
      <c r="I98" s="25" t="s">
        <v>72</v>
      </c>
      <c r="J98" s="25" t="s">
        <v>154</v>
      </c>
      <c r="K98" s="25" t="s">
        <v>52</v>
      </c>
      <c r="L98" s="25"/>
      <c r="M98" s="25" t="s">
        <v>118</v>
      </c>
      <c r="N98" s="14" t="s">
        <v>250</v>
      </c>
      <c r="O98" s="14" t="s">
        <v>251</v>
      </c>
      <c r="P98" s="29" t="s">
        <v>146</v>
      </c>
      <c r="Q98" s="30">
        <f t="shared" si="43"/>
        <v>7020</v>
      </c>
      <c r="R98" s="30">
        <f t="shared" si="44"/>
        <v>341.25</v>
      </c>
      <c r="S98" s="30">
        <f t="shared" si="26"/>
        <v>262.5</v>
      </c>
      <c r="T98" s="30"/>
      <c r="U98" s="30"/>
      <c r="V98" s="30">
        <f t="shared" si="45"/>
        <v>603.75</v>
      </c>
    </row>
    <row r="99" spans="1:22" ht="21.75" customHeight="1" x14ac:dyDescent="0.25">
      <c r="A99" s="25">
        <f t="shared" si="20"/>
        <v>94</v>
      </c>
      <c r="B99" s="96" t="s">
        <v>540</v>
      </c>
      <c r="C99" s="43" t="s">
        <v>541</v>
      </c>
      <c r="D99" s="31">
        <v>45071</v>
      </c>
      <c r="E99" s="28">
        <f ca="1">DATEDIF(D99,TODAY(),"Y")</f>
        <v>0</v>
      </c>
      <c r="F99" s="28">
        <f ca="1">DATEDIF(D99,TODAY(),"YM")</f>
        <v>2</v>
      </c>
      <c r="G99" s="28">
        <f ca="1">DATEDIF(D99,TODAY(),"MD")</f>
        <v>1</v>
      </c>
      <c r="H99" s="25" t="s">
        <v>58</v>
      </c>
      <c r="I99" s="25" t="s">
        <v>72</v>
      </c>
      <c r="J99" s="25" t="s">
        <v>154</v>
      </c>
      <c r="K99" s="25" t="s">
        <v>52</v>
      </c>
      <c r="L99" s="25"/>
      <c r="M99" s="25" t="s">
        <v>73</v>
      </c>
      <c r="N99" s="14" t="s">
        <v>260</v>
      </c>
      <c r="O99" s="14" t="s">
        <v>54</v>
      </c>
      <c r="P99" s="29">
        <v>1404</v>
      </c>
      <c r="Q99" s="30">
        <f>P99*12</f>
        <v>16848</v>
      </c>
      <c r="R99" s="30">
        <f>P99/12*7</f>
        <v>819</v>
      </c>
      <c r="S99" s="30">
        <f t="shared" si="26"/>
        <v>262.5</v>
      </c>
      <c r="T99" s="30"/>
      <c r="U99" s="30"/>
      <c r="V99" s="30">
        <f>SUM(R99:U99)</f>
        <v>1081.5</v>
      </c>
    </row>
    <row r="100" spans="1:22" ht="21.75" customHeight="1" x14ac:dyDescent="0.25">
      <c r="A100" s="25">
        <f t="shared" si="20"/>
        <v>95</v>
      </c>
      <c r="B100" s="96">
        <v>1400967145</v>
      </c>
      <c r="C100" s="97" t="s">
        <v>542</v>
      </c>
      <c r="D100" s="31">
        <v>45068</v>
      </c>
      <c r="E100" s="28">
        <f ca="1">DATEDIF(D100,TODAY(),"Y")</f>
        <v>0</v>
      </c>
      <c r="F100" s="28">
        <f ca="1">DATEDIF(D100,TODAY(),"YM")</f>
        <v>2</v>
      </c>
      <c r="G100" s="28">
        <f ca="1">DATEDIF(D100,TODAY(),"MD")</f>
        <v>4</v>
      </c>
      <c r="H100" s="25" t="s">
        <v>58</v>
      </c>
      <c r="I100" s="25" t="s">
        <v>72</v>
      </c>
      <c r="J100" s="25" t="s">
        <v>154</v>
      </c>
      <c r="K100" s="25" t="s">
        <v>52</v>
      </c>
      <c r="L100" s="25"/>
      <c r="M100" s="25" t="s">
        <v>141</v>
      </c>
      <c r="N100" s="14" t="s">
        <v>300</v>
      </c>
      <c r="O100" s="14" t="s">
        <v>54</v>
      </c>
      <c r="P100" s="29">
        <v>1212</v>
      </c>
      <c r="Q100" s="30">
        <f>P100*12</f>
        <v>14544</v>
      </c>
      <c r="R100" s="30">
        <f>P100/12*7</f>
        <v>707</v>
      </c>
      <c r="S100" s="30">
        <f t="shared" si="26"/>
        <v>262.5</v>
      </c>
      <c r="T100" s="30"/>
      <c r="U100" s="30"/>
      <c r="V100" s="30">
        <f>SUM(R100:U100)</f>
        <v>969.5</v>
      </c>
    </row>
    <row r="101" spans="1:22" ht="21.75" customHeight="1" x14ac:dyDescent="0.25">
      <c r="A101" s="25">
        <f t="shared" si="20"/>
        <v>96</v>
      </c>
      <c r="B101" s="96">
        <v>1400757025</v>
      </c>
      <c r="C101" s="97" t="s">
        <v>543</v>
      </c>
      <c r="D101" s="31">
        <v>45068</v>
      </c>
      <c r="E101" s="28">
        <f ca="1">DATEDIF(D101,TODAY(),"Y")</f>
        <v>0</v>
      </c>
      <c r="F101" s="28">
        <f ca="1">DATEDIF(D101,TODAY(),"YM")</f>
        <v>2</v>
      </c>
      <c r="G101" s="28">
        <f ca="1">DATEDIF(D101,TODAY(),"MD")</f>
        <v>4</v>
      </c>
      <c r="H101" s="25" t="s">
        <v>58</v>
      </c>
      <c r="I101" s="25" t="s">
        <v>72</v>
      </c>
      <c r="J101" s="25" t="s">
        <v>440</v>
      </c>
      <c r="K101" s="25" t="s">
        <v>52</v>
      </c>
      <c r="L101" s="25"/>
      <c r="M101" s="25" t="s">
        <v>141</v>
      </c>
      <c r="N101" s="14" t="s">
        <v>300</v>
      </c>
      <c r="O101" s="14" t="s">
        <v>195</v>
      </c>
      <c r="P101" s="29">
        <v>1212</v>
      </c>
      <c r="Q101" s="30">
        <f>P101*12</f>
        <v>14544</v>
      </c>
      <c r="R101" s="30">
        <f t="shared" ref="R101:R102" si="46">P101/12*7</f>
        <v>707</v>
      </c>
      <c r="S101" s="30">
        <f t="shared" si="26"/>
        <v>262.5</v>
      </c>
      <c r="T101" s="30"/>
      <c r="U101" s="30"/>
      <c r="V101" s="30">
        <f>SUM(R101:U101)</f>
        <v>969.5</v>
      </c>
    </row>
    <row r="102" spans="1:22" ht="21.75" customHeight="1" x14ac:dyDescent="0.25">
      <c r="A102" s="25">
        <f t="shared" si="20"/>
        <v>97</v>
      </c>
      <c r="B102" s="25" t="s">
        <v>196</v>
      </c>
      <c r="C102" s="14" t="s">
        <v>197</v>
      </c>
      <c r="D102" s="31">
        <v>38489</v>
      </c>
      <c r="E102" s="28">
        <f t="shared" ca="1" si="40"/>
        <v>18</v>
      </c>
      <c r="F102" s="28">
        <f t="shared" ca="1" si="41"/>
        <v>2</v>
      </c>
      <c r="G102" s="28">
        <f t="shared" ca="1" si="42"/>
        <v>9</v>
      </c>
      <c r="H102" s="25" t="s">
        <v>58</v>
      </c>
      <c r="I102" s="25" t="s">
        <v>59</v>
      </c>
      <c r="J102" s="25" t="s">
        <v>154</v>
      </c>
      <c r="K102" s="25" t="s">
        <v>52</v>
      </c>
      <c r="L102" s="25"/>
      <c r="M102" s="25" t="s">
        <v>225</v>
      </c>
      <c r="N102" s="14" t="s">
        <v>198</v>
      </c>
      <c r="O102" s="14" t="s">
        <v>195</v>
      </c>
      <c r="P102" s="29">
        <v>1930</v>
      </c>
      <c r="Q102" s="30">
        <f t="shared" si="43"/>
        <v>23160</v>
      </c>
      <c r="R102" s="30">
        <f t="shared" si="46"/>
        <v>1125.8333333333335</v>
      </c>
      <c r="S102" s="30">
        <f t="shared" si="26"/>
        <v>262.5</v>
      </c>
      <c r="T102" s="30"/>
      <c r="U102" s="30"/>
      <c r="V102" s="30">
        <f t="shared" si="45"/>
        <v>1388.3333333333335</v>
      </c>
    </row>
    <row r="103" spans="1:22" ht="21.75" customHeight="1" x14ac:dyDescent="0.25">
      <c r="A103" s="25">
        <f t="shared" si="20"/>
        <v>98</v>
      </c>
      <c r="B103" s="25" t="s">
        <v>199</v>
      </c>
      <c r="C103" s="14" t="s">
        <v>200</v>
      </c>
      <c r="D103" s="31">
        <v>38033</v>
      </c>
      <c r="E103" s="28">
        <f t="shared" ca="1" si="40"/>
        <v>19</v>
      </c>
      <c r="F103" s="28">
        <f t="shared" ca="1" si="41"/>
        <v>5</v>
      </c>
      <c r="G103" s="28">
        <f t="shared" ca="1" si="42"/>
        <v>10</v>
      </c>
      <c r="H103" s="25" t="s">
        <v>58</v>
      </c>
      <c r="I103" s="25" t="s">
        <v>72</v>
      </c>
      <c r="J103" s="25" t="s">
        <v>154</v>
      </c>
      <c r="K103" s="25" t="s">
        <v>52</v>
      </c>
      <c r="L103" s="25"/>
      <c r="M103" s="25" t="s">
        <v>224</v>
      </c>
      <c r="N103" s="14" t="s">
        <v>218</v>
      </c>
      <c r="O103" s="14" t="s">
        <v>47</v>
      </c>
      <c r="P103" s="29">
        <v>902</v>
      </c>
      <c r="Q103" s="30">
        <f t="shared" si="43"/>
        <v>10824</v>
      </c>
      <c r="R103" s="30">
        <f t="shared" si="44"/>
        <v>526.16666666666674</v>
      </c>
      <c r="S103" s="30">
        <f t="shared" si="26"/>
        <v>262.5</v>
      </c>
      <c r="T103" s="30"/>
      <c r="U103" s="30"/>
      <c r="V103" s="30">
        <f t="shared" si="45"/>
        <v>788.66666666666674</v>
      </c>
    </row>
    <row r="104" spans="1:22" ht="21.75" customHeight="1" x14ac:dyDescent="0.25">
      <c r="A104" s="25">
        <f t="shared" si="20"/>
        <v>99</v>
      </c>
      <c r="B104" s="32">
        <v>1400780126</v>
      </c>
      <c r="C104" s="75" t="s">
        <v>439</v>
      </c>
      <c r="D104" s="31">
        <v>45007</v>
      </c>
      <c r="E104" s="28">
        <f t="shared" ref="E104:E105" ca="1" si="47">DATEDIF(D104,TODAY(),"Y")</f>
        <v>0</v>
      </c>
      <c r="F104" s="28">
        <f t="shared" ref="F104:F105" ca="1" si="48">DATEDIF(D104,TODAY(),"YM")</f>
        <v>4</v>
      </c>
      <c r="G104" s="28">
        <f t="shared" ref="G104:G105" ca="1" si="49">DATEDIF(D104,TODAY(),"MD")</f>
        <v>4</v>
      </c>
      <c r="H104" s="25" t="s">
        <v>93</v>
      </c>
      <c r="I104" s="25" t="s">
        <v>80</v>
      </c>
      <c r="J104" s="25" t="s">
        <v>440</v>
      </c>
      <c r="K104" s="25" t="s">
        <v>52</v>
      </c>
      <c r="L104" s="25"/>
      <c r="M104" s="25" t="s">
        <v>441</v>
      </c>
      <c r="N104" s="14" t="s">
        <v>355</v>
      </c>
      <c r="O104" s="14" t="s">
        <v>442</v>
      </c>
      <c r="P104" s="29">
        <v>561</v>
      </c>
      <c r="Q104" s="30">
        <f t="shared" si="43"/>
        <v>6732</v>
      </c>
      <c r="R104" s="30">
        <f t="shared" si="44"/>
        <v>327.25</v>
      </c>
      <c r="S104" s="30">
        <f t="shared" si="26"/>
        <v>262.5</v>
      </c>
      <c r="T104" s="30"/>
      <c r="U104" s="30"/>
      <c r="V104" s="30">
        <f t="shared" si="45"/>
        <v>589.75</v>
      </c>
    </row>
    <row r="105" spans="1:22" ht="21.75" customHeight="1" x14ac:dyDescent="0.25">
      <c r="A105" s="25">
        <f t="shared" si="20"/>
        <v>100</v>
      </c>
      <c r="B105" s="76">
        <v>1400706295</v>
      </c>
      <c r="C105" s="36" t="s">
        <v>458</v>
      </c>
      <c r="D105" s="54">
        <v>45019</v>
      </c>
      <c r="E105" s="28">
        <f t="shared" ca="1" si="47"/>
        <v>0</v>
      </c>
      <c r="F105" s="28">
        <f t="shared" ca="1" si="48"/>
        <v>3</v>
      </c>
      <c r="G105" s="28">
        <f t="shared" ca="1" si="49"/>
        <v>23</v>
      </c>
      <c r="H105" s="25" t="s">
        <v>93</v>
      </c>
      <c r="I105" s="25" t="s">
        <v>80</v>
      </c>
      <c r="J105" s="25" t="s">
        <v>440</v>
      </c>
      <c r="K105" s="25" t="s">
        <v>52</v>
      </c>
      <c r="L105" s="25"/>
      <c r="M105" s="25" t="s">
        <v>441</v>
      </c>
      <c r="N105" s="14" t="s">
        <v>355</v>
      </c>
      <c r="O105" s="14" t="s">
        <v>47</v>
      </c>
      <c r="P105" s="29">
        <v>561</v>
      </c>
      <c r="Q105" s="30">
        <f t="shared" si="43"/>
        <v>6732</v>
      </c>
      <c r="R105" s="30">
        <f t="shared" si="44"/>
        <v>327.25</v>
      </c>
      <c r="S105" s="30">
        <f t="shared" si="26"/>
        <v>262.5</v>
      </c>
      <c r="T105" s="30"/>
      <c r="U105" s="30"/>
      <c r="V105" s="30">
        <f t="shared" si="45"/>
        <v>589.75</v>
      </c>
    </row>
    <row r="106" spans="1:22" ht="21.75" customHeight="1" x14ac:dyDescent="0.25">
      <c r="A106" s="25">
        <f t="shared" si="20"/>
        <v>101</v>
      </c>
      <c r="B106" s="25">
        <v>1715372395</v>
      </c>
      <c r="C106" s="77" t="s">
        <v>267</v>
      </c>
      <c r="D106" s="31">
        <v>44571</v>
      </c>
      <c r="E106" s="28">
        <f t="shared" ref="E106:E111" ca="1" si="50">DATEDIF(D106,TODAY(),"Y")</f>
        <v>1</v>
      </c>
      <c r="F106" s="28">
        <f t="shared" ref="F106:F112" ca="1" si="51">DATEDIF(D106,TODAY(),"YM")</f>
        <v>6</v>
      </c>
      <c r="G106" s="28">
        <f t="shared" ref="G106:G112" ca="1" si="52">DATEDIF(D106,TODAY(),"MD")</f>
        <v>16</v>
      </c>
      <c r="H106" s="25" t="s">
        <v>58</v>
      </c>
      <c r="I106" s="25" t="s">
        <v>72</v>
      </c>
      <c r="J106" s="25" t="s">
        <v>154</v>
      </c>
      <c r="K106" s="25" t="s">
        <v>52</v>
      </c>
      <c r="L106" s="103" t="s">
        <v>572</v>
      </c>
      <c r="M106" s="25" t="s">
        <v>268</v>
      </c>
      <c r="N106" s="14" t="s">
        <v>269</v>
      </c>
      <c r="O106" s="14" t="s">
        <v>270</v>
      </c>
      <c r="P106" s="29">
        <v>1212</v>
      </c>
      <c r="Q106" s="30">
        <f t="shared" ref="Q106:Q108" si="53">P106*12</f>
        <v>14544</v>
      </c>
      <c r="R106" s="30">
        <f t="shared" ref="R106:R108" si="54">P106/12*7</f>
        <v>707</v>
      </c>
      <c r="S106" s="30">
        <f t="shared" si="26"/>
        <v>262.5</v>
      </c>
      <c r="T106" s="30"/>
      <c r="U106" s="30"/>
      <c r="V106" s="30">
        <f t="shared" ref="V106:V108" si="55">SUM(R106:U106)</f>
        <v>969.5</v>
      </c>
    </row>
    <row r="107" spans="1:22" ht="21.75" customHeight="1" x14ac:dyDescent="0.25">
      <c r="A107" s="25">
        <f t="shared" si="20"/>
        <v>102</v>
      </c>
      <c r="B107" s="33">
        <v>1400381263</v>
      </c>
      <c r="C107" s="14" t="s">
        <v>153</v>
      </c>
      <c r="D107" s="31">
        <v>38443</v>
      </c>
      <c r="E107" s="28">
        <f t="shared" ca="1" si="50"/>
        <v>18</v>
      </c>
      <c r="F107" s="28">
        <f t="shared" ca="1" si="51"/>
        <v>3</v>
      </c>
      <c r="G107" s="28">
        <f t="shared" ca="1" si="52"/>
        <v>25</v>
      </c>
      <c r="H107" s="25" t="s">
        <v>58</v>
      </c>
      <c r="I107" s="25" t="s">
        <v>72</v>
      </c>
      <c r="J107" s="25" t="s">
        <v>154</v>
      </c>
      <c r="K107" s="25" t="s">
        <v>52</v>
      </c>
      <c r="L107" s="25"/>
      <c r="M107" s="25" t="s">
        <v>145</v>
      </c>
      <c r="N107" s="14" t="s">
        <v>155</v>
      </c>
      <c r="O107" s="14" t="s">
        <v>47</v>
      </c>
      <c r="P107" s="29">
        <v>733</v>
      </c>
      <c r="Q107" s="30">
        <f t="shared" si="53"/>
        <v>8796</v>
      </c>
      <c r="R107" s="30">
        <f t="shared" si="54"/>
        <v>427.58333333333337</v>
      </c>
      <c r="S107" s="30">
        <f t="shared" si="26"/>
        <v>262.5</v>
      </c>
      <c r="T107" s="30"/>
      <c r="U107" s="30"/>
      <c r="V107" s="30">
        <f t="shared" si="55"/>
        <v>690.08333333333337</v>
      </c>
    </row>
    <row r="108" spans="1:22" ht="21.75" customHeight="1" x14ac:dyDescent="0.25">
      <c r="A108" s="25">
        <f t="shared" si="20"/>
        <v>103</v>
      </c>
      <c r="B108" s="33">
        <v>1600408296</v>
      </c>
      <c r="C108" s="14" t="s">
        <v>156</v>
      </c>
      <c r="D108" s="31">
        <v>43473</v>
      </c>
      <c r="E108" s="28">
        <f t="shared" ca="1" si="50"/>
        <v>4</v>
      </c>
      <c r="F108" s="28">
        <f t="shared" ca="1" si="51"/>
        <v>6</v>
      </c>
      <c r="G108" s="28">
        <f t="shared" ca="1" si="52"/>
        <v>18</v>
      </c>
      <c r="H108" s="25" t="s">
        <v>58</v>
      </c>
      <c r="I108" s="25" t="s">
        <v>72</v>
      </c>
      <c r="J108" s="25" t="s">
        <v>154</v>
      </c>
      <c r="K108" s="25" t="s">
        <v>52</v>
      </c>
      <c r="L108" s="25"/>
      <c r="M108" s="25" t="s">
        <v>145</v>
      </c>
      <c r="N108" s="14" t="s">
        <v>358</v>
      </c>
      <c r="O108" s="14" t="s">
        <v>158</v>
      </c>
      <c r="P108" s="29">
        <v>1212</v>
      </c>
      <c r="Q108" s="30">
        <f t="shared" si="53"/>
        <v>14544</v>
      </c>
      <c r="R108" s="30">
        <f t="shared" si="54"/>
        <v>707</v>
      </c>
      <c r="S108" s="30">
        <f t="shared" si="26"/>
        <v>262.5</v>
      </c>
      <c r="T108" s="30"/>
      <c r="U108" s="30"/>
      <c r="V108" s="30">
        <f t="shared" si="55"/>
        <v>969.5</v>
      </c>
    </row>
    <row r="109" spans="1:22" ht="21.75" customHeight="1" x14ac:dyDescent="0.25">
      <c r="A109" s="25">
        <f t="shared" si="20"/>
        <v>104</v>
      </c>
      <c r="B109" s="25" t="s">
        <v>74</v>
      </c>
      <c r="C109" s="14" t="s">
        <v>75</v>
      </c>
      <c r="D109" s="31">
        <v>43629</v>
      </c>
      <c r="E109" s="28">
        <f t="shared" ca="1" si="50"/>
        <v>4</v>
      </c>
      <c r="F109" s="28">
        <f t="shared" ca="1" si="51"/>
        <v>1</v>
      </c>
      <c r="G109" s="28">
        <f t="shared" ca="1" si="52"/>
        <v>13</v>
      </c>
      <c r="H109" s="25" t="s">
        <v>58</v>
      </c>
      <c r="I109" s="25" t="s">
        <v>72</v>
      </c>
      <c r="J109" s="25" t="s">
        <v>220</v>
      </c>
      <c r="K109" s="25" t="s">
        <v>52</v>
      </c>
      <c r="L109" s="25"/>
      <c r="M109" s="25" t="s">
        <v>141</v>
      </c>
      <c r="N109" s="14" t="s">
        <v>359</v>
      </c>
      <c r="O109" s="14" t="s">
        <v>229</v>
      </c>
      <c r="P109" s="29">
        <v>1212</v>
      </c>
      <c r="Q109" s="30">
        <f>P109*12</f>
        <v>14544</v>
      </c>
      <c r="R109" s="30">
        <f>P109/12*7</f>
        <v>707</v>
      </c>
      <c r="S109" s="30">
        <f t="shared" si="26"/>
        <v>262.5</v>
      </c>
      <c r="T109" s="30"/>
      <c r="U109" s="30"/>
      <c r="V109" s="30">
        <f>SUM(R109:U109)</f>
        <v>969.5</v>
      </c>
    </row>
    <row r="110" spans="1:22" ht="21.75" customHeight="1" x14ac:dyDescent="0.25">
      <c r="A110" s="25">
        <f t="shared" si="20"/>
        <v>105</v>
      </c>
      <c r="B110" s="25" t="s">
        <v>77</v>
      </c>
      <c r="C110" s="14" t="s">
        <v>78</v>
      </c>
      <c r="D110" s="31">
        <v>38078</v>
      </c>
      <c r="E110" s="28">
        <f t="shared" ca="1" si="50"/>
        <v>19</v>
      </c>
      <c r="F110" s="28">
        <f t="shared" ca="1" si="51"/>
        <v>3</v>
      </c>
      <c r="G110" s="28">
        <f t="shared" ca="1" si="52"/>
        <v>25</v>
      </c>
      <c r="H110" s="25" t="s">
        <v>58</v>
      </c>
      <c r="I110" s="25" t="s">
        <v>80</v>
      </c>
      <c r="J110" s="25" t="s">
        <v>81</v>
      </c>
      <c r="K110" s="25" t="s">
        <v>76</v>
      </c>
      <c r="L110" s="25"/>
      <c r="M110" s="25" t="s">
        <v>73</v>
      </c>
      <c r="N110" s="14" t="s">
        <v>360</v>
      </c>
      <c r="O110" s="14" t="s">
        <v>240</v>
      </c>
      <c r="P110" s="29">
        <v>738</v>
      </c>
      <c r="Q110" s="30">
        <f>P110*12</f>
        <v>8856</v>
      </c>
      <c r="R110" s="30">
        <f>P110/12*7</f>
        <v>430.5</v>
      </c>
      <c r="S110" s="30">
        <f t="shared" si="26"/>
        <v>262.5</v>
      </c>
      <c r="T110" s="30"/>
      <c r="U110" s="30"/>
      <c r="V110" s="30">
        <f>SUM(R110:U110)</f>
        <v>693</v>
      </c>
    </row>
    <row r="111" spans="1:22" ht="21.75" customHeight="1" x14ac:dyDescent="0.25">
      <c r="A111" s="25">
        <f t="shared" si="20"/>
        <v>106</v>
      </c>
      <c r="B111" s="25" t="s">
        <v>84</v>
      </c>
      <c r="C111" s="14" t="s">
        <v>85</v>
      </c>
      <c r="D111" s="31">
        <v>39644</v>
      </c>
      <c r="E111" s="28">
        <f t="shared" ca="1" si="50"/>
        <v>15</v>
      </c>
      <c r="F111" s="28">
        <f t="shared" ca="1" si="51"/>
        <v>0</v>
      </c>
      <c r="G111" s="28">
        <f t="shared" ca="1" si="52"/>
        <v>11</v>
      </c>
      <c r="H111" s="25" t="s">
        <v>79</v>
      </c>
      <c r="I111" s="25" t="s">
        <v>80</v>
      </c>
      <c r="J111" s="25" t="s">
        <v>81</v>
      </c>
      <c r="K111" s="25" t="s">
        <v>52</v>
      </c>
      <c r="L111" s="25"/>
      <c r="M111" s="25" t="s">
        <v>82</v>
      </c>
      <c r="N111" s="14" t="s">
        <v>361</v>
      </c>
      <c r="O111" s="14" t="s">
        <v>235</v>
      </c>
      <c r="P111" s="29">
        <v>578</v>
      </c>
      <c r="Q111" s="30">
        <f>P111*12</f>
        <v>6936</v>
      </c>
      <c r="R111" s="30">
        <f>P111/12*7</f>
        <v>337.16666666666663</v>
      </c>
      <c r="S111" s="30">
        <f t="shared" si="26"/>
        <v>262.5</v>
      </c>
      <c r="T111" s="30"/>
      <c r="U111" s="30"/>
      <c r="V111" s="30">
        <f>SUM(R111:U111)</f>
        <v>599.66666666666663</v>
      </c>
    </row>
    <row r="112" spans="1:22" ht="21.75" customHeight="1" x14ac:dyDescent="0.25">
      <c r="A112" s="25">
        <f t="shared" si="20"/>
        <v>107</v>
      </c>
      <c r="B112" s="13">
        <v>1400452270</v>
      </c>
      <c r="C112" s="14" t="s">
        <v>459</v>
      </c>
      <c r="D112" s="31">
        <v>45019</v>
      </c>
      <c r="E112" s="28">
        <f t="shared" ref="E112:E119" ca="1" si="56">DATEDIF(D112,TODAY(),"Y")</f>
        <v>0</v>
      </c>
      <c r="F112" s="28">
        <f t="shared" ca="1" si="51"/>
        <v>3</v>
      </c>
      <c r="G112" s="28">
        <f t="shared" ca="1" si="52"/>
        <v>23</v>
      </c>
      <c r="H112" s="25" t="s">
        <v>79</v>
      </c>
      <c r="I112" s="25" t="s">
        <v>80</v>
      </c>
      <c r="J112" s="25" t="s">
        <v>81</v>
      </c>
      <c r="K112" s="25" t="s">
        <v>52</v>
      </c>
      <c r="L112" s="25"/>
      <c r="M112" s="25" t="s">
        <v>452</v>
      </c>
      <c r="N112" s="14" t="s">
        <v>362</v>
      </c>
      <c r="O112" s="14" t="s">
        <v>47</v>
      </c>
      <c r="P112" s="29">
        <v>561</v>
      </c>
      <c r="Q112" s="30">
        <f t="shared" ref="Q112:Q119" si="57">P112*12</f>
        <v>6732</v>
      </c>
      <c r="R112" s="30">
        <f t="shared" ref="R112:R119" si="58">P112/12*7</f>
        <v>327.25</v>
      </c>
      <c r="S112" s="30">
        <f t="shared" si="26"/>
        <v>262.5</v>
      </c>
      <c r="T112" s="30"/>
      <c r="U112" s="30"/>
      <c r="V112" s="30">
        <f t="shared" ref="V112:V119" si="59">SUM(R112:U112)</f>
        <v>589.75</v>
      </c>
    </row>
    <row r="113" spans="1:22" ht="21.75" customHeight="1" x14ac:dyDescent="0.25">
      <c r="A113" s="25">
        <f t="shared" si="20"/>
        <v>108</v>
      </c>
      <c r="B113" s="13">
        <v>1450044555</v>
      </c>
      <c r="C113" s="14" t="s">
        <v>460</v>
      </c>
      <c r="D113" s="31">
        <v>45019</v>
      </c>
      <c r="E113" s="28">
        <f t="shared" ca="1" si="56"/>
        <v>0</v>
      </c>
      <c r="F113" s="28">
        <f t="shared" ref="F113:F119" ca="1" si="60">DATEDIF(D113,TODAY(),"YM")</f>
        <v>3</v>
      </c>
      <c r="G113" s="28">
        <f t="shared" ref="G113:G119" ca="1" si="61">DATEDIF(D113,TODAY(),"MD")</f>
        <v>23</v>
      </c>
      <c r="H113" s="25" t="s">
        <v>79</v>
      </c>
      <c r="I113" s="25" t="s">
        <v>80</v>
      </c>
      <c r="J113" s="25" t="s">
        <v>81</v>
      </c>
      <c r="K113" s="25" t="s">
        <v>52</v>
      </c>
      <c r="L113" s="25"/>
      <c r="M113" s="25" t="s">
        <v>452</v>
      </c>
      <c r="N113" s="14" t="s">
        <v>363</v>
      </c>
      <c r="O113" s="14" t="s">
        <v>47</v>
      </c>
      <c r="P113" s="29">
        <v>561</v>
      </c>
      <c r="Q113" s="30">
        <f t="shared" si="57"/>
        <v>6732</v>
      </c>
      <c r="R113" s="30">
        <f t="shared" si="58"/>
        <v>327.25</v>
      </c>
      <c r="S113" s="30">
        <f t="shared" si="26"/>
        <v>262.5</v>
      </c>
      <c r="T113" s="30"/>
      <c r="U113" s="30"/>
      <c r="V113" s="30">
        <f t="shared" si="59"/>
        <v>589.75</v>
      </c>
    </row>
    <row r="114" spans="1:22" ht="21.75" customHeight="1" x14ac:dyDescent="0.25">
      <c r="A114" s="25">
        <f t="shared" si="20"/>
        <v>109</v>
      </c>
      <c r="B114" s="32">
        <v>1400370902</v>
      </c>
      <c r="C114" s="14" t="s">
        <v>356</v>
      </c>
      <c r="D114" s="31">
        <v>44929</v>
      </c>
      <c r="E114" s="28">
        <f t="shared" ca="1" si="56"/>
        <v>0</v>
      </c>
      <c r="F114" s="28">
        <f t="shared" ca="1" si="60"/>
        <v>6</v>
      </c>
      <c r="G114" s="28">
        <f t="shared" ca="1" si="61"/>
        <v>23</v>
      </c>
      <c r="H114" s="25" t="s">
        <v>79</v>
      </c>
      <c r="I114" s="25" t="s">
        <v>326</v>
      </c>
      <c r="J114" s="25" t="s">
        <v>81</v>
      </c>
      <c r="K114" s="25" t="s">
        <v>52</v>
      </c>
      <c r="L114" s="25"/>
      <c r="M114" s="25" t="s">
        <v>452</v>
      </c>
      <c r="N114" s="14" t="s">
        <v>363</v>
      </c>
      <c r="O114" s="14" t="s">
        <v>47</v>
      </c>
      <c r="P114" s="29">
        <v>561</v>
      </c>
      <c r="Q114" s="30">
        <f t="shared" si="57"/>
        <v>6732</v>
      </c>
      <c r="R114" s="30">
        <f t="shared" si="58"/>
        <v>327.25</v>
      </c>
      <c r="S114" s="30">
        <f t="shared" si="26"/>
        <v>262.5</v>
      </c>
      <c r="T114" s="30"/>
      <c r="U114" s="30"/>
      <c r="V114" s="30">
        <f t="shared" si="59"/>
        <v>589.75</v>
      </c>
    </row>
    <row r="115" spans="1:22" ht="21.75" customHeight="1" x14ac:dyDescent="0.25">
      <c r="A115" s="25">
        <f t="shared" si="20"/>
        <v>110</v>
      </c>
      <c r="B115" s="13">
        <v>1400686661</v>
      </c>
      <c r="C115" s="14" t="s">
        <v>462</v>
      </c>
      <c r="D115" s="31">
        <v>45019</v>
      </c>
      <c r="E115" s="28"/>
      <c r="F115" s="28">
        <f t="shared" ca="1" si="60"/>
        <v>3</v>
      </c>
      <c r="G115" s="28">
        <f t="shared" ca="1" si="61"/>
        <v>23</v>
      </c>
      <c r="H115" s="25" t="s">
        <v>79</v>
      </c>
      <c r="I115" s="25" t="s">
        <v>80</v>
      </c>
      <c r="J115" s="25" t="s">
        <v>81</v>
      </c>
      <c r="K115" s="25" t="s">
        <v>52</v>
      </c>
      <c r="L115" s="25"/>
      <c r="M115" s="25" t="s">
        <v>452</v>
      </c>
      <c r="N115" s="14" t="s">
        <v>363</v>
      </c>
      <c r="O115" s="14" t="s">
        <v>47</v>
      </c>
      <c r="P115" s="29">
        <v>561</v>
      </c>
      <c r="Q115" s="30">
        <f t="shared" si="57"/>
        <v>6732</v>
      </c>
      <c r="R115" s="30">
        <f t="shared" si="58"/>
        <v>327.25</v>
      </c>
      <c r="S115" s="30">
        <f t="shared" si="26"/>
        <v>262.5</v>
      </c>
      <c r="T115" s="30"/>
      <c r="U115" s="30"/>
      <c r="V115" s="30">
        <f t="shared" si="59"/>
        <v>589.75</v>
      </c>
    </row>
    <row r="116" spans="1:22" ht="21.75" customHeight="1" x14ac:dyDescent="0.25">
      <c r="A116" s="25">
        <f t="shared" si="20"/>
        <v>111</v>
      </c>
      <c r="B116" s="13">
        <v>1400825590</v>
      </c>
      <c r="C116" s="14" t="s">
        <v>463</v>
      </c>
      <c r="D116" s="31">
        <v>45019</v>
      </c>
      <c r="E116" s="28"/>
      <c r="F116" s="28">
        <f t="shared" ca="1" si="60"/>
        <v>3</v>
      </c>
      <c r="G116" s="28">
        <f t="shared" ca="1" si="61"/>
        <v>23</v>
      </c>
      <c r="H116" s="25" t="s">
        <v>79</v>
      </c>
      <c r="I116" s="25" t="s">
        <v>80</v>
      </c>
      <c r="J116" s="25" t="s">
        <v>81</v>
      </c>
      <c r="K116" s="25" t="s">
        <v>52</v>
      </c>
      <c r="L116" s="25"/>
      <c r="M116" s="25" t="s">
        <v>452</v>
      </c>
      <c r="N116" s="14" t="s">
        <v>363</v>
      </c>
      <c r="O116" s="14" t="s">
        <v>47</v>
      </c>
      <c r="P116" s="29">
        <v>561</v>
      </c>
      <c r="Q116" s="30">
        <f t="shared" si="57"/>
        <v>6732</v>
      </c>
      <c r="R116" s="30">
        <f t="shared" si="58"/>
        <v>327.25</v>
      </c>
      <c r="S116" s="30">
        <f t="shared" si="26"/>
        <v>262.5</v>
      </c>
      <c r="T116" s="30"/>
      <c r="U116" s="30"/>
      <c r="V116" s="30">
        <f t="shared" si="59"/>
        <v>589.75</v>
      </c>
    </row>
    <row r="117" spans="1:22" ht="21.75" customHeight="1" x14ac:dyDescent="0.25">
      <c r="A117" s="25">
        <f t="shared" si="20"/>
        <v>112</v>
      </c>
      <c r="B117" s="13">
        <v>1450020357</v>
      </c>
      <c r="C117" s="14" t="s">
        <v>464</v>
      </c>
      <c r="D117" s="31">
        <v>45019</v>
      </c>
      <c r="E117" s="28"/>
      <c r="F117" s="28">
        <f t="shared" ca="1" si="60"/>
        <v>3</v>
      </c>
      <c r="G117" s="28">
        <f t="shared" ca="1" si="61"/>
        <v>23</v>
      </c>
      <c r="H117" s="25" t="s">
        <v>79</v>
      </c>
      <c r="I117" s="25" t="s">
        <v>80</v>
      </c>
      <c r="J117" s="25" t="s">
        <v>81</v>
      </c>
      <c r="K117" s="25" t="s">
        <v>52</v>
      </c>
      <c r="L117" s="25"/>
      <c r="M117" s="25" t="s">
        <v>452</v>
      </c>
      <c r="N117" s="14" t="s">
        <v>363</v>
      </c>
      <c r="O117" s="14" t="s">
        <v>47</v>
      </c>
      <c r="P117" s="29">
        <v>561</v>
      </c>
      <c r="Q117" s="30">
        <f t="shared" si="57"/>
        <v>6732</v>
      </c>
      <c r="R117" s="30">
        <f t="shared" si="58"/>
        <v>327.25</v>
      </c>
      <c r="S117" s="30">
        <f t="shared" si="26"/>
        <v>262.5</v>
      </c>
      <c r="T117" s="30"/>
      <c r="U117" s="30"/>
      <c r="V117" s="30">
        <f t="shared" si="59"/>
        <v>589.75</v>
      </c>
    </row>
    <row r="118" spans="1:22" ht="21.75" customHeight="1" x14ac:dyDescent="0.25">
      <c r="A118" s="25">
        <f t="shared" si="20"/>
        <v>113</v>
      </c>
      <c r="B118" s="32">
        <v>1400657100</v>
      </c>
      <c r="C118" s="14" t="s">
        <v>258</v>
      </c>
      <c r="D118" s="31">
        <v>44929</v>
      </c>
      <c r="E118" s="28">
        <f t="shared" ca="1" si="56"/>
        <v>0</v>
      </c>
      <c r="F118" s="28">
        <f t="shared" ca="1" si="60"/>
        <v>6</v>
      </c>
      <c r="G118" s="28">
        <f t="shared" ca="1" si="61"/>
        <v>23</v>
      </c>
      <c r="H118" s="25" t="s">
        <v>79</v>
      </c>
      <c r="I118" s="25" t="s">
        <v>326</v>
      </c>
      <c r="J118" s="25" t="s">
        <v>81</v>
      </c>
      <c r="K118" s="25" t="s">
        <v>52</v>
      </c>
      <c r="L118" s="25"/>
      <c r="M118" s="25" t="s">
        <v>82</v>
      </c>
      <c r="N118" s="14" t="s">
        <v>363</v>
      </c>
      <c r="O118" s="14" t="s">
        <v>47</v>
      </c>
      <c r="P118" s="29">
        <v>561</v>
      </c>
      <c r="Q118" s="30">
        <f t="shared" si="57"/>
        <v>6732</v>
      </c>
      <c r="R118" s="30">
        <f t="shared" si="58"/>
        <v>327.25</v>
      </c>
      <c r="S118" s="30">
        <f t="shared" si="26"/>
        <v>262.5</v>
      </c>
      <c r="T118" s="30"/>
      <c r="U118" s="30"/>
      <c r="V118" s="30">
        <f t="shared" si="59"/>
        <v>589.75</v>
      </c>
    </row>
    <row r="119" spans="1:22" ht="21.75" customHeight="1" x14ac:dyDescent="0.25">
      <c r="A119" s="25">
        <f t="shared" si="20"/>
        <v>114</v>
      </c>
      <c r="B119" s="32">
        <v>1450313000</v>
      </c>
      <c r="C119" s="14" t="s">
        <v>357</v>
      </c>
      <c r="D119" s="31">
        <v>44929</v>
      </c>
      <c r="E119" s="28">
        <f t="shared" ca="1" si="56"/>
        <v>0</v>
      </c>
      <c r="F119" s="28">
        <f t="shared" ca="1" si="60"/>
        <v>6</v>
      </c>
      <c r="G119" s="28">
        <f t="shared" ca="1" si="61"/>
        <v>23</v>
      </c>
      <c r="H119" s="25" t="s">
        <v>79</v>
      </c>
      <c r="I119" s="25" t="s">
        <v>326</v>
      </c>
      <c r="J119" s="25" t="s">
        <v>81</v>
      </c>
      <c r="K119" s="25" t="s">
        <v>52</v>
      </c>
      <c r="L119" s="25"/>
      <c r="M119" s="25" t="s">
        <v>82</v>
      </c>
      <c r="N119" s="14" t="s">
        <v>363</v>
      </c>
      <c r="O119" s="14" t="s">
        <v>47</v>
      </c>
      <c r="P119" s="29">
        <v>561</v>
      </c>
      <c r="Q119" s="30">
        <f t="shared" si="57"/>
        <v>6732</v>
      </c>
      <c r="R119" s="30">
        <f t="shared" si="58"/>
        <v>327.25</v>
      </c>
      <c r="S119" s="30">
        <f t="shared" si="26"/>
        <v>262.5</v>
      </c>
      <c r="T119" s="30"/>
      <c r="U119" s="30"/>
      <c r="V119" s="30">
        <f t="shared" si="59"/>
        <v>589.75</v>
      </c>
    </row>
    <row r="120" spans="1:22" ht="21.75" customHeight="1" x14ac:dyDescent="0.25">
      <c r="A120" s="25">
        <f t="shared" si="20"/>
        <v>115</v>
      </c>
      <c r="B120" s="25">
        <v>1600612152</v>
      </c>
      <c r="C120" s="14" t="s">
        <v>552</v>
      </c>
      <c r="D120" s="31">
        <v>44571</v>
      </c>
      <c r="E120" s="28">
        <f ca="1">DATEDIF(D120,TODAY(),"Y")</f>
        <v>1</v>
      </c>
      <c r="F120" s="28">
        <f ca="1">DATEDIF(D120,TODAY(),"YM")</f>
        <v>6</v>
      </c>
      <c r="G120" s="28">
        <f ca="1">DATEDIF(D120,TODAY(),"MD")</f>
        <v>16</v>
      </c>
      <c r="H120" s="25" t="s">
        <v>58</v>
      </c>
      <c r="I120" s="25" t="s">
        <v>72</v>
      </c>
      <c r="J120" s="25" t="s">
        <v>220</v>
      </c>
      <c r="K120" s="25" t="s">
        <v>52</v>
      </c>
      <c r="L120" s="25"/>
      <c r="M120" s="25" t="s">
        <v>265</v>
      </c>
      <c r="N120" s="14" t="s">
        <v>209</v>
      </c>
      <c r="O120" s="14" t="s">
        <v>230</v>
      </c>
      <c r="P120" s="29">
        <v>1212</v>
      </c>
      <c r="Q120" s="30">
        <f>P120*12</f>
        <v>14544</v>
      </c>
      <c r="R120" s="30">
        <f>P120/12*7</f>
        <v>707</v>
      </c>
      <c r="S120" s="30">
        <f t="shared" si="26"/>
        <v>262.5</v>
      </c>
      <c r="T120" s="30"/>
      <c r="U120" s="30"/>
      <c r="V120" s="30">
        <f>SUM(R120:U120)</f>
        <v>969.5</v>
      </c>
    </row>
    <row r="121" spans="1:22" ht="21.75" customHeight="1" x14ac:dyDescent="0.25">
      <c r="A121" s="25">
        <f t="shared" si="20"/>
        <v>116</v>
      </c>
      <c r="B121" s="13">
        <v>1401493042</v>
      </c>
      <c r="C121" s="14" t="s">
        <v>544</v>
      </c>
      <c r="D121" s="31">
        <v>45071</v>
      </c>
      <c r="E121" s="28">
        <f ca="1">DATEDIF(D121,TODAY(),"Y")</f>
        <v>0</v>
      </c>
      <c r="F121" s="28">
        <f ca="1">DATEDIF(D121,TODAY(),"YM")</f>
        <v>2</v>
      </c>
      <c r="G121" s="28">
        <f ca="1">DATEDIF(D121,TODAY(),"MD")</f>
        <v>1</v>
      </c>
      <c r="H121" s="25" t="s">
        <v>58</v>
      </c>
      <c r="I121" s="25" t="s">
        <v>72</v>
      </c>
      <c r="J121" s="25" t="s">
        <v>220</v>
      </c>
      <c r="K121" s="25" t="s">
        <v>52</v>
      </c>
      <c r="L121" s="25"/>
      <c r="M121" s="25" t="s">
        <v>364</v>
      </c>
      <c r="N121" s="14" t="s">
        <v>155</v>
      </c>
      <c r="O121" s="14" t="s">
        <v>47</v>
      </c>
      <c r="P121" s="29">
        <v>585</v>
      </c>
      <c r="Q121" s="30">
        <f>P121*12</f>
        <v>7020</v>
      </c>
      <c r="R121" s="30">
        <f>P121/12*7</f>
        <v>341.25</v>
      </c>
      <c r="S121" s="30">
        <f t="shared" si="26"/>
        <v>262.5</v>
      </c>
      <c r="T121" s="30"/>
      <c r="U121" s="30"/>
      <c r="V121" s="30">
        <f>SUM(R121:U121)</f>
        <v>603.75</v>
      </c>
    </row>
    <row r="122" spans="1:22" ht="21.75" customHeight="1" x14ac:dyDescent="0.25">
      <c r="A122" s="25">
        <f t="shared" si="20"/>
        <v>117</v>
      </c>
      <c r="B122" s="25">
        <v>1400327365</v>
      </c>
      <c r="C122" s="14" t="s">
        <v>89</v>
      </c>
      <c r="D122" s="31">
        <v>40912</v>
      </c>
      <c r="E122" s="28">
        <f t="shared" ref="E122:E181" ca="1" si="62">DATEDIF(D122,TODAY(),"Y")</f>
        <v>11</v>
      </c>
      <c r="F122" s="28">
        <f t="shared" ref="F122:F181" ca="1" si="63">DATEDIF(D122,TODAY(),"YM")</f>
        <v>6</v>
      </c>
      <c r="G122" s="28">
        <f t="shared" ref="G122:G181" ca="1" si="64">DATEDIF(D122,TODAY(),"MD")</f>
        <v>22</v>
      </c>
      <c r="H122" s="25" t="s">
        <v>79</v>
      </c>
      <c r="I122" s="25" t="s">
        <v>80</v>
      </c>
      <c r="J122" s="25" t="s">
        <v>81</v>
      </c>
      <c r="K122" s="25" t="s">
        <v>52</v>
      </c>
      <c r="L122" s="25" t="s">
        <v>40</v>
      </c>
      <c r="M122" s="25" t="s">
        <v>452</v>
      </c>
      <c r="N122" s="14" t="s">
        <v>368</v>
      </c>
      <c r="O122" s="14" t="s">
        <v>47</v>
      </c>
      <c r="P122" s="29">
        <v>561</v>
      </c>
      <c r="Q122" s="30">
        <f t="shared" ref="Q122:Q177" si="65">P122*12</f>
        <v>6732</v>
      </c>
      <c r="R122" s="30">
        <f t="shared" ref="R122:R177" si="66">P122/12*7</f>
        <v>327.25</v>
      </c>
      <c r="S122" s="30">
        <f t="shared" si="26"/>
        <v>262.5</v>
      </c>
      <c r="T122" s="30"/>
      <c r="U122" s="30"/>
      <c r="V122" s="30">
        <f t="shared" ref="V122:V177" si="67">SUM(R122:U122)</f>
        <v>589.75</v>
      </c>
    </row>
    <row r="123" spans="1:22" ht="21.75" customHeight="1" x14ac:dyDescent="0.25">
      <c r="A123" s="25">
        <f t="shared" si="20"/>
        <v>118</v>
      </c>
      <c r="B123" s="25">
        <v>1400827315</v>
      </c>
      <c r="C123" s="14" t="s">
        <v>92</v>
      </c>
      <c r="D123" s="31">
        <v>41187</v>
      </c>
      <c r="E123" s="28">
        <f ca="1">DATEDIF(D123,TODAY(),"Y")</f>
        <v>10</v>
      </c>
      <c r="F123" s="28">
        <f ca="1">DATEDIF(D123,TODAY(),"YM")</f>
        <v>9</v>
      </c>
      <c r="G123" s="28">
        <f ca="1">DATEDIF(D123,TODAY(),"MD")</f>
        <v>21</v>
      </c>
      <c r="H123" s="25" t="s">
        <v>79</v>
      </c>
      <c r="I123" s="25" t="s">
        <v>80</v>
      </c>
      <c r="J123" s="25" t="s">
        <v>81</v>
      </c>
      <c r="K123" s="25" t="s">
        <v>52</v>
      </c>
      <c r="L123" s="25" t="s">
        <v>274</v>
      </c>
      <c r="M123" s="25" t="s">
        <v>452</v>
      </c>
      <c r="N123" s="14" t="s">
        <v>369</v>
      </c>
      <c r="O123" s="14" t="s">
        <v>86</v>
      </c>
      <c r="P123" s="29">
        <v>561</v>
      </c>
      <c r="Q123" s="30">
        <f>P123*12</f>
        <v>6732</v>
      </c>
      <c r="R123" s="30">
        <f>P123/12*7</f>
        <v>327.25</v>
      </c>
      <c r="S123" s="30">
        <f t="shared" si="26"/>
        <v>262.5</v>
      </c>
      <c r="T123" s="30"/>
      <c r="U123" s="30"/>
      <c r="V123" s="30">
        <f>SUM(R123:U123)</f>
        <v>589.75</v>
      </c>
    </row>
    <row r="124" spans="1:22" ht="21.95" customHeight="1" x14ac:dyDescent="0.25">
      <c r="A124" s="25">
        <f t="shared" si="20"/>
        <v>119</v>
      </c>
      <c r="B124" s="71" t="s">
        <v>90</v>
      </c>
      <c r="C124" s="43" t="s">
        <v>91</v>
      </c>
      <c r="D124" s="59">
        <v>41001</v>
      </c>
      <c r="E124" s="28">
        <f t="shared" ca="1" si="62"/>
        <v>11</v>
      </c>
      <c r="F124" s="28">
        <f t="shared" ca="1" si="63"/>
        <v>3</v>
      </c>
      <c r="G124" s="28">
        <f t="shared" ca="1" si="64"/>
        <v>24</v>
      </c>
      <c r="H124" s="25" t="s">
        <v>79</v>
      </c>
      <c r="I124" s="25" t="s">
        <v>80</v>
      </c>
      <c r="J124" s="25" t="s">
        <v>81</v>
      </c>
      <c r="K124" s="25" t="s">
        <v>52</v>
      </c>
      <c r="L124" s="25"/>
      <c r="M124" s="25" t="s">
        <v>452</v>
      </c>
      <c r="N124" s="14" t="s">
        <v>370</v>
      </c>
      <c r="O124" s="14" t="s">
        <v>240</v>
      </c>
      <c r="P124" s="29">
        <v>561</v>
      </c>
      <c r="Q124" s="30">
        <f t="shared" si="65"/>
        <v>6732</v>
      </c>
      <c r="R124" s="30">
        <f t="shared" si="66"/>
        <v>327.25</v>
      </c>
      <c r="S124" s="30">
        <f t="shared" si="26"/>
        <v>262.5</v>
      </c>
      <c r="T124" s="30"/>
      <c r="U124" s="30"/>
      <c r="V124" s="30">
        <f t="shared" si="67"/>
        <v>589.75</v>
      </c>
    </row>
    <row r="125" spans="1:22" ht="21.95" customHeight="1" x14ac:dyDescent="0.25">
      <c r="A125" s="25">
        <f t="shared" si="20"/>
        <v>120</v>
      </c>
      <c r="B125" s="78">
        <v>1400418636</v>
      </c>
      <c r="C125" s="36" t="s">
        <v>365</v>
      </c>
      <c r="D125" s="44">
        <v>44929</v>
      </c>
      <c r="E125" s="28">
        <f t="shared" ca="1" si="62"/>
        <v>0</v>
      </c>
      <c r="F125" s="28">
        <f t="shared" ca="1" si="63"/>
        <v>6</v>
      </c>
      <c r="G125" s="28">
        <f t="shared" ca="1" si="64"/>
        <v>23</v>
      </c>
      <c r="H125" s="25" t="s">
        <v>79</v>
      </c>
      <c r="I125" s="25" t="s">
        <v>326</v>
      </c>
      <c r="J125" s="25" t="s">
        <v>81</v>
      </c>
      <c r="K125" s="25" t="s">
        <v>52</v>
      </c>
      <c r="L125" s="25"/>
      <c r="M125" s="25" t="s">
        <v>452</v>
      </c>
      <c r="N125" s="14" t="s">
        <v>371</v>
      </c>
      <c r="O125" s="14" t="s">
        <v>47</v>
      </c>
      <c r="P125" s="29">
        <v>561</v>
      </c>
      <c r="Q125" s="30">
        <f t="shared" si="65"/>
        <v>6732</v>
      </c>
      <c r="R125" s="30">
        <f t="shared" si="66"/>
        <v>327.25</v>
      </c>
      <c r="S125" s="30">
        <f t="shared" si="26"/>
        <v>262.5</v>
      </c>
      <c r="T125" s="30"/>
      <c r="U125" s="30"/>
      <c r="V125" s="30">
        <f t="shared" si="67"/>
        <v>589.75</v>
      </c>
    </row>
    <row r="126" spans="1:22" ht="21.95" customHeight="1" x14ac:dyDescent="0.25">
      <c r="A126" s="25">
        <f t="shared" si="20"/>
        <v>121</v>
      </c>
      <c r="B126" s="78">
        <v>1401047392</v>
      </c>
      <c r="C126" s="36" t="s">
        <v>418</v>
      </c>
      <c r="D126" s="44">
        <v>44929</v>
      </c>
      <c r="E126" s="28">
        <f t="shared" ca="1" si="62"/>
        <v>0</v>
      </c>
      <c r="F126" s="28">
        <f t="shared" ca="1" si="63"/>
        <v>6</v>
      </c>
      <c r="G126" s="28">
        <f t="shared" ca="1" si="64"/>
        <v>23</v>
      </c>
      <c r="H126" s="25" t="s">
        <v>79</v>
      </c>
      <c r="I126" s="25" t="s">
        <v>326</v>
      </c>
      <c r="J126" s="25" t="s">
        <v>81</v>
      </c>
      <c r="K126" s="25" t="s">
        <v>52</v>
      </c>
      <c r="L126" s="25"/>
      <c r="M126" s="25" t="s">
        <v>452</v>
      </c>
      <c r="N126" s="14" t="s">
        <v>372</v>
      </c>
      <c r="O126" s="14" t="s">
        <v>47</v>
      </c>
      <c r="P126" s="29">
        <v>561</v>
      </c>
      <c r="Q126" s="30">
        <f t="shared" si="65"/>
        <v>6732</v>
      </c>
      <c r="R126" s="30">
        <f t="shared" si="66"/>
        <v>327.25</v>
      </c>
      <c r="S126" s="30">
        <f t="shared" si="26"/>
        <v>262.5</v>
      </c>
      <c r="T126" s="30"/>
      <c r="U126" s="30"/>
      <c r="V126" s="30">
        <f t="shared" si="67"/>
        <v>589.75</v>
      </c>
    </row>
    <row r="127" spans="1:22" ht="21.95" customHeight="1" x14ac:dyDescent="0.25">
      <c r="A127" s="25">
        <f t="shared" si="20"/>
        <v>122</v>
      </c>
      <c r="B127" s="13">
        <v>1600202764</v>
      </c>
      <c r="C127" s="15" t="s">
        <v>473</v>
      </c>
      <c r="D127" s="44">
        <v>45019</v>
      </c>
      <c r="E127" s="28">
        <f t="shared" ca="1" si="62"/>
        <v>0</v>
      </c>
      <c r="F127" s="28">
        <f t="shared" ca="1" si="63"/>
        <v>3</v>
      </c>
      <c r="G127" s="28">
        <f t="shared" ca="1" si="64"/>
        <v>23</v>
      </c>
      <c r="H127" s="25" t="s">
        <v>79</v>
      </c>
      <c r="I127" s="25" t="s">
        <v>80</v>
      </c>
      <c r="J127" s="25" t="s">
        <v>81</v>
      </c>
      <c r="K127" s="25" t="s">
        <v>52</v>
      </c>
      <c r="L127" s="25"/>
      <c r="M127" s="25" t="s">
        <v>452</v>
      </c>
      <c r="N127" s="14" t="s">
        <v>373</v>
      </c>
      <c r="O127" s="14" t="s">
        <v>47</v>
      </c>
      <c r="P127" s="29">
        <v>561</v>
      </c>
      <c r="Q127" s="30">
        <f t="shared" si="65"/>
        <v>6732</v>
      </c>
      <c r="R127" s="30">
        <f t="shared" si="66"/>
        <v>327.25</v>
      </c>
      <c r="S127" s="30">
        <f t="shared" si="26"/>
        <v>262.5</v>
      </c>
      <c r="T127" s="30"/>
      <c r="U127" s="30"/>
      <c r="V127" s="30">
        <f t="shared" si="67"/>
        <v>589.75</v>
      </c>
    </row>
    <row r="128" spans="1:22" ht="21.95" customHeight="1" x14ac:dyDescent="0.25">
      <c r="A128" s="25">
        <f t="shared" si="20"/>
        <v>123</v>
      </c>
      <c r="B128" s="13">
        <v>1400823959</v>
      </c>
      <c r="C128" s="15" t="s">
        <v>474</v>
      </c>
      <c r="D128" s="44">
        <v>45019</v>
      </c>
      <c r="E128" s="28">
        <f t="shared" ca="1" si="62"/>
        <v>0</v>
      </c>
      <c r="F128" s="28">
        <f t="shared" ca="1" si="63"/>
        <v>3</v>
      </c>
      <c r="G128" s="28">
        <f t="shared" ca="1" si="64"/>
        <v>23</v>
      </c>
      <c r="H128" s="25" t="s">
        <v>79</v>
      </c>
      <c r="I128" s="25" t="s">
        <v>80</v>
      </c>
      <c r="J128" s="25" t="s">
        <v>81</v>
      </c>
      <c r="K128" s="25" t="s">
        <v>52</v>
      </c>
      <c r="L128" s="25"/>
      <c r="M128" s="25" t="s">
        <v>452</v>
      </c>
      <c r="N128" s="14" t="s">
        <v>374</v>
      </c>
      <c r="O128" s="14" t="s">
        <v>47</v>
      </c>
      <c r="P128" s="29">
        <v>561</v>
      </c>
      <c r="Q128" s="30">
        <f t="shared" si="65"/>
        <v>6732</v>
      </c>
      <c r="R128" s="30">
        <f t="shared" si="66"/>
        <v>327.25</v>
      </c>
      <c r="S128" s="30">
        <f t="shared" si="26"/>
        <v>262.5</v>
      </c>
      <c r="T128" s="30"/>
      <c r="U128" s="30"/>
      <c r="V128" s="30">
        <f t="shared" si="67"/>
        <v>589.75</v>
      </c>
    </row>
    <row r="129" spans="1:22" ht="21.95" customHeight="1" x14ac:dyDescent="0.25">
      <c r="A129" s="25">
        <f t="shared" si="20"/>
        <v>124</v>
      </c>
      <c r="B129" s="13">
        <v>1401053044</v>
      </c>
      <c r="C129" s="15" t="s">
        <v>475</v>
      </c>
      <c r="D129" s="44">
        <v>45019</v>
      </c>
      <c r="E129" s="28">
        <f t="shared" ca="1" si="62"/>
        <v>0</v>
      </c>
      <c r="F129" s="28">
        <f t="shared" ca="1" si="63"/>
        <v>3</v>
      </c>
      <c r="G129" s="28">
        <f t="shared" ca="1" si="64"/>
        <v>23</v>
      </c>
      <c r="H129" s="25" t="s">
        <v>79</v>
      </c>
      <c r="I129" s="25" t="s">
        <v>80</v>
      </c>
      <c r="J129" s="25" t="s">
        <v>81</v>
      </c>
      <c r="K129" s="25" t="s">
        <v>52</v>
      </c>
      <c r="L129" s="25"/>
      <c r="M129" s="25" t="s">
        <v>452</v>
      </c>
      <c r="N129" s="14" t="s">
        <v>375</v>
      </c>
      <c r="O129" s="14" t="s">
        <v>47</v>
      </c>
      <c r="P129" s="29">
        <v>561</v>
      </c>
      <c r="Q129" s="30">
        <f t="shared" si="65"/>
        <v>6732</v>
      </c>
      <c r="R129" s="30">
        <f t="shared" si="66"/>
        <v>327.25</v>
      </c>
      <c r="S129" s="30">
        <f t="shared" si="26"/>
        <v>262.5</v>
      </c>
      <c r="T129" s="30"/>
      <c r="U129" s="30"/>
      <c r="V129" s="30">
        <f t="shared" si="67"/>
        <v>589.75</v>
      </c>
    </row>
    <row r="130" spans="1:22" ht="21.95" customHeight="1" x14ac:dyDescent="0.25">
      <c r="A130" s="25">
        <f t="shared" si="20"/>
        <v>125</v>
      </c>
      <c r="B130" s="78">
        <v>1400610232</v>
      </c>
      <c r="C130" s="36" t="s">
        <v>367</v>
      </c>
      <c r="D130" s="44">
        <v>44929</v>
      </c>
      <c r="E130" s="28">
        <f t="shared" ca="1" si="62"/>
        <v>0</v>
      </c>
      <c r="F130" s="28">
        <f t="shared" ca="1" si="63"/>
        <v>6</v>
      </c>
      <c r="G130" s="28">
        <f t="shared" ca="1" si="64"/>
        <v>23</v>
      </c>
      <c r="H130" s="25" t="s">
        <v>79</v>
      </c>
      <c r="I130" s="25" t="s">
        <v>326</v>
      </c>
      <c r="J130" s="25" t="s">
        <v>81</v>
      </c>
      <c r="K130" s="25" t="s">
        <v>52</v>
      </c>
      <c r="L130" s="25"/>
      <c r="M130" s="25" t="s">
        <v>82</v>
      </c>
      <c r="N130" s="14" t="s">
        <v>376</v>
      </c>
      <c r="O130" s="14" t="s">
        <v>47</v>
      </c>
      <c r="P130" s="29">
        <v>561</v>
      </c>
      <c r="Q130" s="30">
        <f t="shared" si="65"/>
        <v>6732</v>
      </c>
      <c r="R130" s="30">
        <f t="shared" si="66"/>
        <v>327.25</v>
      </c>
      <c r="S130" s="30">
        <f t="shared" si="26"/>
        <v>262.5</v>
      </c>
      <c r="T130" s="30"/>
      <c r="U130" s="30"/>
      <c r="V130" s="30">
        <f t="shared" si="67"/>
        <v>589.75</v>
      </c>
    </row>
    <row r="131" spans="1:22" ht="21.95" customHeight="1" x14ac:dyDescent="0.25">
      <c r="A131" s="25">
        <f t="shared" si="20"/>
        <v>126</v>
      </c>
      <c r="B131" s="78">
        <v>1400822795</v>
      </c>
      <c r="C131" s="36" t="s">
        <v>476</v>
      </c>
      <c r="D131" s="44">
        <v>45019</v>
      </c>
      <c r="E131" s="28">
        <f t="shared" ca="1" si="62"/>
        <v>0</v>
      </c>
      <c r="F131" s="28">
        <f t="shared" ca="1" si="63"/>
        <v>3</v>
      </c>
      <c r="G131" s="28">
        <f t="shared" ca="1" si="64"/>
        <v>23</v>
      </c>
      <c r="H131" s="25" t="s">
        <v>79</v>
      </c>
      <c r="I131" s="25" t="s">
        <v>326</v>
      </c>
      <c r="J131" s="25" t="s">
        <v>81</v>
      </c>
      <c r="K131" s="25" t="s">
        <v>52</v>
      </c>
      <c r="L131" s="25" t="s">
        <v>40</v>
      </c>
      <c r="M131" s="25" t="s">
        <v>82</v>
      </c>
      <c r="N131" s="14" t="s">
        <v>377</v>
      </c>
      <c r="O131" s="14" t="s">
        <v>47</v>
      </c>
      <c r="P131" s="29">
        <v>561</v>
      </c>
      <c r="Q131" s="30">
        <f t="shared" si="65"/>
        <v>6732</v>
      </c>
      <c r="R131" s="30">
        <f t="shared" si="66"/>
        <v>327.25</v>
      </c>
      <c r="S131" s="30">
        <f t="shared" si="26"/>
        <v>262.5</v>
      </c>
      <c r="T131" s="30"/>
      <c r="U131" s="30"/>
      <c r="V131" s="30">
        <f t="shared" si="67"/>
        <v>589.75</v>
      </c>
    </row>
    <row r="132" spans="1:22" ht="21.75" customHeight="1" x14ac:dyDescent="0.25">
      <c r="A132" s="25">
        <f t="shared" si="20"/>
        <v>127</v>
      </c>
      <c r="B132" s="32">
        <v>1400336473</v>
      </c>
      <c r="C132" s="14" t="s">
        <v>310</v>
      </c>
      <c r="D132" s="31">
        <v>44866</v>
      </c>
      <c r="E132" s="28">
        <f ca="1">DATEDIF(D132,TODAY(),"Y")</f>
        <v>0</v>
      </c>
      <c r="F132" s="28">
        <f ca="1">DATEDIF(D132,TODAY(),"YM")</f>
        <v>8</v>
      </c>
      <c r="G132" s="28">
        <f ca="1">DATEDIF(D132,TODAY(),"MD")</f>
        <v>25</v>
      </c>
      <c r="H132" s="25" t="s">
        <v>79</v>
      </c>
      <c r="I132" s="25" t="s">
        <v>326</v>
      </c>
      <c r="J132" s="25" t="s">
        <v>221</v>
      </c>
      <c r="K132" s="25" t="s">
        <v>52</v>
      </c>
      <c r="L132" s="25"/>
      <c r="M132" s="25" t="s">
        <v>479</v>
      </c>
      <c r="N132" s="14" t="s">
        <v>378</v>
      </c>
      <c r="O132" s="14" t="s">
        <v>319</v>
      </c>
      <c r="P132" s="29">
        <v>601</v>
      </c>
      <c r="Q132" s="30">
        <f>P132*12</f>
        <v>7212</v>
      </c>
      <c r="R132" s="30">
        <f>P132/12*7</f>
        <v>350.58333333333337</v>
      </c>
      <c r="S132" s="30">
        <f t="shared" ref="S132:S174" si="68">450/12*7</f>
        <v>262.5</v>
      </c>
      <c r="T132" s="30"/>
      <c r="U132" s="30"/>
      <c r="V132" s="30">
        <f>SUM(R132:U132)</f>
        <v>613.08333333333337</v>
      </c>
    </row>
    <row r="133" spans="1:22" ht="21.75" customHeight="1" x14ac:dyDescent="0.25">
      <c r="A133" s="25">
        <f t="shared" si="20"/>
        <v>128</v>
      </c>
      <c r="B133" s="16">
        <v>1400763098</v>
      </c>
      <c r="C133" s="98" t="s">
        <v>477</v>
      </c>
      <c r="D133" s="31">
        <v>45019</v>
      </c>
      <c r="E133" s="28">
        <f ca="1">DATEDIF(D133,TODAY(),"Y")</f>
        <v>0</v>
      </c>
      <c r="F133" s="28">
        <f ca="1">DATEDIF(D133,TODAY(),"YM")</f>
        <v>3</v>
      </c>
      <c r="G133" s="28">
        <f ca="1">DATEDIF(D133,TODAY(),"MD")</f>
        <v>23</v>
      </c>
      <c r="H133" s="25" t="s">
        <v>79</v>
      </c>
      <c r="I133" s="25" t="s">
        <v>80</v>
      </c>
      <c r="J133" s="25" t="s">
        <v>221</v>
      </c>
      <c r="K133" s="25" t="s">
        <v>52</v>
      </c>
      <c r="L133" s="25"/>
      <c r="M133" s="25" t="s">
        <v>478</v>
      </c>
      <c r="N133" s="14" t="s">
        <v>480</v>
      </c>
      <c r="O133" s="14" t="s">
        <v>319</v>
      </c>
      <c r="P133" s="29">
        <v>614</v>
      </c>
      <c r="Q133" s="30">
        <f>P133*12</f>
        <v>7368</v>
      </c>
      <c r="R133" s="30">
        <f>P133/12*7</f>
        <v>358.16666666666663</v>
      </c>
      <c r="S133" s="30">
        <f t="shared" si="68"/>
        <v>262.5</v>
      </c>
      <c r="T133" s="30"/>
      <c r="U133" s="30"/>
      <c r="V133" s="30">
        <f>SUM(R133:U133)</f>
        <v>620.66666666666663</v>
      </c>
    </row>
    <row r="134" spans="1:22" ht="21.75" customHeight="1" x14ac:dyDescent="0.25">
      <c r="A134" s="25">
        <f t="shared" si="20"/>
        <v>129</v>
      </c>
      <c r="B134" s="63">
        <v>1400685010</v>
      </c>
      <c r="C134" s="60" t="s">
        <v>379</v>
      </c>
      <c r="D134" s="31">
        <v>44929</v>
      </c>
      <c r="E134" s="28">
        <f ca="1">DATEDIF(D134,TODAY(),"Y")</f>
        <v>0</v>
      </c>
      <c r="F134" s="28">
        <f ca="1">DATEDIF(D134,TODAY(),"YM")</f>
        <v>6</v>
      </c>
      <c r="G134" s="28">
        <f ca="1">DATEDIF(D134,TODAY(),"MD")</f>
        <v>23</v>
      </c>
      <c r="H134" s="25" t="s">
        <v>79</v>
      </c>
      <c r="I134" s="25" t="s">
        <v>326</v>
      </c>
      <c r="J134" s="25" t="s">
        <v>221</v>
      </c>
      <c r="K134" s="25" t="s">
        <v>52</v>
      </c>
      <c r="L134" s="25"/>
      <c r="M134" s="25" t="s">
        <v>380</v>
      </c>
      <c r="N134" s="14" t="s">
        <v>381</v>
      </c>
      <c r="O134" s="14" t="s">
        <v>382</v>
      </c>
      <c r="P134" s="29">
        <v>738</v>
      </c>
      <c r="Q134" s="30">
        <f>P134*12</f>
        <v>8856</v>
      </c>
      <c r="R134" s="30">
        <f>P134/12*7</f>
        <v>430.5</v>
      </c>
      <c r="S134" s="30">
        <f t="shared" si="68"/>
        <v>262.5</v>
      </c>
      <c r="T134" s="30"/>
      <c r="U134" s="30"/>
      <c r="V134" s="30">
        <f>SUM(R134:U134)</f>
        <v>693</v>
      </c>
    </row>
    <row r="135" spans="1:22" ht="21.75" customHeight="1" x14ac:dyDescent="0.25">
      <c r="A135" s="25">
        <f t="shared" si="20"/>
        <v>130</v>
      </c>
      <c r="B135" s="37" t="s">
        <v>96</v>
      </c>
      <c r="C135" s="60" t="s">
        <v>97</v>
      </c>
      <c r="D135" s="31">
        <v>38233</v>
      </c>
      <c r="E135" s="28">
        <f t="shared" ca="1" si="62"/>
        <v>18</v>
      </c>
      <c r="F135" s="28">
        <f t="shared" ca="1" si="63"/>
        <v>10</v>
      </c>
      <c r="G135" s="28">
        <f t="shared" ca="1" si="64"/>
        <v>23</v>
      </c>
      <c r="H135" s="25" t="s">
        <v>79</v>
      </c>
      <c r="I135" s="25" t="s">
        <v>80</v>
      </c>
      <c r="J135" s="25" t="s">
        <v>81</v>
      </c>
      <c r="K135" s="25" t="s">
        <v>52</v>
      </c>
      <c r="L135" s="25"/>
      <c r="M135" s="25" t="s">
        <v>82</v>
      </c>
      <c r="N135" s="14" t="s">
        <v>383</v>
      </c>
      <c r="O135" s="14" t="s">
        <v>47</v>
      </c>
      <c r="P135" s="29">
        <v>773</v>
      </c>
      <c r="Q135" s="30">
        <f t="shared" si="65"/>
        <v>9276</v>
      </c>
      <c r="R135" s="30">
        <f t="shared" si="66"/>
        <v>450.91666666666669</v>
      </c>
      <c r="S135" s="30">
        <f t="shared" si="26"/>
        <v>262.5</v>
      </c>
      <c r="T135" s="30"/>
      <c r="U135" s="30"/>
      <c r="V135" s="30">
        <f t="shared" si="67"/>
        <v>713.41666666666674</v>
      </c>
    </row>
    <row r="136" spans="1:22" ht="21.75" customHeight="1" x14ac:dyDescent="0.25">
      <c r="A136" s="25">
        <f t="shared" si="20"/>
        <v>131</v>
      </c>
      <c r="B136" s="25" t="s">
        <v>98</v>
      </c>
      <c r="C136" s="14" t="s">
        <v>99</v>
      </c>
      <c r="D136" s="31">
        <v>39203</v>
      </c>
      <c r="E136" s="28">
        <f t="shared" ca="1" si="62"/>
        <v>16</v>
      </c>
      <c r="F136" s="28">
        <f t="shared" ca="1" si="63"/>
        <v>2</v>
      </c>
      <c r="G136" s="28">
        <f t="shared" ca="1" si="64"/>
        <v>25</v>
      </c>
      <c r="H136" s="25" t="s">
        <v>79</v>
      </c>
      <c r="I136" s="25" t="s">
        <v>80</v>
      </c>
      <c r="J136" s="25" t="s">
        <v>81</v>
      </c>
      <c r="K136" s="25" t="s">
        <v>52</v>
      </c>
      <c r="L136" s="25"/>
      <c r="M136" s="25" t="s">
        <v>82</v>
      </c>
      <c r="N136" s="14" t="s">
        <v>384</v>
      </c>
      <c r="O136" s="14" t="s">
        <v>100</v>
      </c>
      <c r="P136" s="29">
        <v>773</v>
      </c>
      <c r="Q136" s="30">
        <f t="shared" si="65"/>
        <v>9276</v>
      </c>
      <c r="R136" s="30">
        <f t="shared" si="66"/>
        <v>450.91666666666669</v>
      </c>
      <c r="S136" s="30">
        <f t="shared" si="26"/>
        <v>262.5</v>
      </c>
      <c r="T136" s="30"/>
      <c r="U136" s="30"/>
      <c r="V136" s="30">
        <f t="shared" si="67"/>
        <v>713.41666666666674</v>
      </c>
    </row>
    <row r="137" spans="1:22" ht="21.95" customHeight="1" x14ac:dyDescent="0.25">
      <c r="A137" s="25">
        <f t="shared" ref="A137:A181" si="69">A136+1</f>
        <v>132</v>
      </c>
      <c r="B137" s="25">
        <v>1400346563</v>
      </c>
      <c r="C137" s="79" t="s">
        <v>94</v>
      </c>
      <c r="D137" s="31">
        <v>40911</v>
      </c>
      <c r="E137" s="28">
        <f t="shared" ca="1" si="62"/>
        <v>11</v>
      </c>
      <c r="F137" s="28">
        <f t="shared" ca="1" si="63"/>
        <v>6</v>
      </c>
      <c r="G137" s="28">
        <f t="shared" ca="1" si="64"/>
        <v>23</v>
      </c>
      <c r="H137" s="25" t="s">
        <v>79</v>
      </c>
      <c r="I137" s="25" t="s">
        <v>80</v>
      </c>
      <c r="J137" s="25" t="s">
        <v>81</v>
      </c>
      <c r="K137" s="25" t="s">
        <v>52</v>
      </c>
      <c r="L137" s="25"/>
      <c r="M137" s="25" t="s">
        <v>82</v>
      </c>
      <c r="N137" s="14" t="s">
        <v>385</v>
      </c>
      <c r="O137" s="14" t="s">
        <v>242</v>
      </c>
      <c r="P137" s="29">
        <v>561</v>
      </c>
      <c r="Q137" s="30">
        <f t="shared" si="65"/>
        <v>6732</v>
      </c>
      <c r="R137" s="30">
        <f t="shared" si="66"/>
        <v>327.25</v>
      </c>
      <c r="S137" s="30">
        <f t="shared" si="26"/>
        <v>262.5</v>
      </c>
      <c r="T137" s="30"/>
      <c r="U137" s="30"/>
      <c r="V137" s="30">
        <f t="shared" si="67"/>
        <v>589.75</v>
      </c>
    </row>
    <row r="138" spans="1:22" ht="21.95" customHeight="1" x14ac:dyDescent="0.25">
      <c r="A138" s="25">
        <f t="shared" si="69"/>
        <v>133</v>
      </c>
      <c r="B138" s="18">
        <v>1401048663</v>
      </c>
      <c r="C138" s="19" t="s">
        <v>481</v>
      </c>
      <c r="D138" s="31">
        <v>45019</v>
      </c>
      <c r="E138" s="28">
        <f t="shared" ca="1" si="62"/>
        <v>0</v>
      </c>
      <c r="F138" s="28">
        <f t="shared" ca="1" si="63"/>
        <v>3</v>
      </c>
      <c r="G138" s="28">
        <f t="shared" ca="1" si="64"/>
        <v>23</v>
      </c>
      <c r="H138" s="25" t="s">
        <v>79</v>
      </c>
      <c r="I138" s="25" t="s">
        <v>80</v>
      </c>
      <c r="J138" s="25" t="s">
        <v>81</v>
      </c>
      <c r="K138" s="25" t="s">
        <v>52</v>
      </c>
      <c r="L138" s="25"/>
      <c r="M138" s="25" t="s">
        <v>452</v>
      </c>
      <c r="N138" s="14" t="s">
        <v>387</v>
      </c>
      <c r="O138" s="14" t="s">
        <v>47</v>
      </c>
      <c r="P138" s="29">
        <v>561</v>
      </c>
      <c r="Q138" s="30">
        <f t="shared" si="65"/>
        <v>6732</v>
      </c>
      <c r="R138" s="30">
        <f t="shared" si="66"/>
        <v>327.25</v>
      </c>
      <c r="S138" s="30">
        <f t="shared" si="26"/>
        <v>262.5</v>
      </c>
      <c r="T138" s="30"/>
      <c r="U138" s="30"/>
      <c r="V138" s="30">
        <f t="shared" si="67"/>
        <v>589.75</v>
      </c>
    </row>
    <row r="139" spans="1:22" ht="21.95" customHeight="1" x14ac:dyDescent="0.25">
      <c r="A139" s="25">
        <f t="shared" si="69"/>
        <v>134</v>
      </c>
      <c r="B139" s="20">
        <v>1401239767</v>
      </c>
      <c r="C139" s="21" t="s">
        <v>482</v>
      </c>
      <c r="D139" s="31">
        <v>45019</v>
      </c>
      <c r="E139" s="28">
        <f t="shared" ca="1" si="62"/>
        <v>0</v>
      </c>
      <c r="F139" s="28">
        <f t="shared" ca="1" si="63"/>
        <v>3</v>
      </c>
      <c r="G139" s="28">
        <f t="shared" ca="1" si="64"/>
        <v>23</v>
      </c>
      <c r="H139" s="25" t="s">
        <v>79</v>
      </c>
      <c r="I139" s="25" t="s">
        <v>80</v>
      </c>
      <c r="J139" s="25" t="s">
        <v>81</v>
      </c>
      <c r="K139" s="25" t="s">
        <v>52</v>
      </c>
      <c r="L139" s="25"/>
      <c r="M139" s="25" t="s">
        <v>461</v>
      </c>
      <c r="N139" s="14" t="s">
        <v>388</v>
      </c>
      <c r="O139" s="14" t="s">
        <v>47</v>
      </c>
      <c r="P139" s="29">
        <v>561</v>
      </c>
      <c r="Q139" s="30">
        <f t="shared" si="65"/>
        <v>6732</v>
      </c>
      <c r="R139" s="30">
        <f t="shared" si="66"/>
        <v>327.25</v>
      </c>
      <c r="S139" s="30">
        <f t="shared" si="26"/>
        <v>262.5</v>
      </c>
      <c r="T139" s="30"/>
      <c r="U139" s="30"/>
      <c r="V139" s="30">
        <f t="shared" si="67"/>
        <v>589.75</v>
      </c>
    </row>
    <row r="140" spans="1:22" ht="21.95" customHeight="1" x14ac:dyDescent="0.25">
      <c r="A140" s="25">
        <f t="shared" si="69"/>
        <v>135</v>
      </c>
      <c r="B140" s="17">
        <v>1400343917</v>
      </c>
      <c r="C140" s="22" t="s">
        <v>483</v>
      </c>
      <c r="D140" s="31">
        <v>45019</v>
      </c>
      <c r="E140" s="28">
        <f t="shared" ca="1" si="62"/>
        <v>0</v>
      </c>
      <c r="F140" s="28">
        <f t="shared" ca="1" si="63"/>
        <v>3</v>
      </c>
      <c r="G140" s="28">
        <f t="shared" ca="1" si="64"/>
        <v>23</v>
      </c>
      <c r="H140" s="25" t="s">
        <v>79</v>
      </c>
      <c r="I140" s="25" t="s">
        <v>80</v>
      </c>
      <c r="J140" s="25" t="s">
        <v>81</v>
      </c>
      <c r="K140" s="25" t="s">
        <v>52</v>
      </c>
      <c r="L140" s="25"/>
      <c r="M140" s="25" t="s">
        <v>488</v>
      </c>
      <c r="N140" s="14" t="s">
        <v>389</v>
      </c>
      <c r="O140" s="14" t="s">
        <v>47</v>
      </c>
      <c r="P140" s="29">
        <v>561</v>
      </c>
      <c r="Q140" s="30">
        <f t="shared" si="65"/>
        <v>6732</v>
      </c>
      <c r="R140" s="30">
        <f t="shared" si="66"/>
        <v>327.25</v>
      </c>
      <c r="S140" s="30">
        <f t="shared" si="26"/>
        <v>262.5</v>
      </c>
      <c r="T140" s="30"/>
      <c r="U140" s="30"/>
      <c r="V140" s="30">
        <f t="shared" si="67"/>
        <v>589.75</v>
      </c>
    </row>
    <row r="141" spans="1:22" ht="21.95" customHeight="1" x14ac:dyDescent="0.25">
      <c r="A141" s="25">
        <f t="shared" si="69"/>
        <v>136</v>
      </c>
      <c r="B141" s="23">
        <v>1400824163</v>
      </c>
      <c r="C141" s="24" t="s">
        <v>484</v>
      </c>
      <c r="D141" s="31">
        <v>45019</v>
      </c>
      <c r="E141" s="28">
        <f t="shared" ca="1" si="62"/>
        <v>0</v>
      </c>
      <c r="F141" s="28">
        <f t="shared" ca="1" si="63"/>
        <v>3</v>
      </c>
      <c r="G141" s="28">
        <f t="shared" ca="1" si="64"/>
        <v>23</v>
      </c>
      <c r="H141" s="25" t="s">
        <v>79</v>
      </c>
      <c r="I141" s="25" t="s">
        <v>80</v>
      </c>
      <c r="J141" s="25" t="s">
        <v>81</v>
      </c>
      <c r="K141" s="25" t="s">
        <v>52</v>
      </c>
      <c r="L141" s="25"/>
      <c r="M141" s="25" t="s">
        <v>489</v>
      </c>
      <c r="N141" s="14" t="s">
        <v>390</v>
      </c>
      <c r="O141" s="14" t="s">
        <v>47</v>
      </c>
      <c r="P141" s="29">
        <v>561</v>
      </c>
      <c r="Q141" s="30">
        <f t="shared" si="65"/>
        <v>6732</v>
      </c>
      <c r="R141" s="30">
        <f t="shared" si="66"/>
        <v>327.25</v>
      </c>
      <c r="S141" s="30">
        <f t="shared" si="26"/>
        <v>262.5</v>
      </c>
      <c r="T141" s="30"/>
      <c r="U141" s="30"/>
      <c r="V141" s="30">
        <f t="shared" si="67"/>
        <v>589.75</v>
      </c>
    </row>
    <row r="142" spans="1:22" ht="21.95" customHeight="1" x14ac:dyDescent="0.25">
      <c r="A142" s="25">
        <f t="shared" si="69"/>
        <v>137</v>
      </c>
      <c r="B142" s="18">
        <v>1400826218</v>
      </c>
      <c r="C142" s="19" t="s">
        <v>485</v>
      </c>
      <c r="D142" s="31">
        <v>45019</v>
      </c>
      <c r="E142" s="28">
        <f t="shared" ca="1" si="62"/>
        <v>0</v>
      </c>
      <c r="F142" s="28">
        <f t="shared" ca="1" si="63"/>
        <v>3</v>
      </c>
      <c r="G142" s="28">
        <f t="shared" ca="1" si="64"/>
        <v>23</v>
      </c>
      <c r="H142" s="25" t="s">
        <v>79</v>
      </c>
      <c r="I142" s="25" t="s">
        <v>80</v>
      </c>
      <c r="J142" s="25" t="s">
        <v>81</v>
      </c>
      <c r="K142" s="25" t="s">
        <v>52</v>
      </c>
      <c r="L142" s="25"/>
      <c r="M142" s="25" t="s">
        <v>490</v>
      </c>
      <c r="N142" s="14" t="s">
        <v>391</v>
      </c>
      <c r="O142" s="14" t="s">
        <v>47</v>
      </c>
      <c r="P142" s="29">
        <v>561</v>
      </c>
      <c r="Q142" s="30">
        <f t="shared" si="65"/>
        <v>6732</v>
      </c>
      <c r="R142" s="30">
        <f t="shared" si="66"/>
        <v>327.25</v>
      </c>
      <c r="S142" s="30">
        <f t="shared" si="26"/>
        <v>262.5</v>
      </c>
      <c r="T142" s="30"/>
      <c r="U142" s="30"/>
      <c r="V142" s="30">
        <f t="shared" si="67"/>
        <v>589.75</v>
      </c>
    </row>
    <row r="143" spans="1:22" ht="21.95" customHeight="1" x14ac:dyDescent="0.25">
      <c r="A143" s="25">
        <f t="shared" si="69"/>
        <v>138</v>
      </c>
      <c r="B143" s="18">
        <v>1400822779</v>
      </c>
      <c r="C143" s="19" t="s">
        <v>487</v>
      </c>
      <c r="D143" s="31">
        <v>45019</v>
      </c>
      <c r="E143" s="28">
        <f t="shared" ca="1" si="62"/>
        <v>0</v>
      </c>
      <c r="F143" s="28">
        <f t="shared" ca="1" si="63"/>
        <v>3</v>
      </c>
      <c r="G143" s="28">
        <f t="shared" ca="1" si="64"/>
        <v>23</v>
      </c>
      <c r="H143" s="25" t="s">
        <v>79</v>
      </c>
      <c r="I143" s="25" t="s">
        <v>80</v>
      </c>
      <c r="J143" s="25" t="s">
        <v>81</v>
      </c>
      <c r="K143" s="25" t="s">
        <v>52</v>
      </c>
      <c r="L143" s="25"/>
      <c r="M143" s="25" t="s">
        <v>491</v>
      </c>
      <c r="N143" s="14" t="s">
        <v>392</v>
      </c>
      <c r="O143" s="14" t="s">
        <v>47</v>
      </c>
      <c r="P143" s="29">
        <v>561</v>
      </c>
      <c r="Q143" s="30">
        <f t="shared" si="65"/>
        <v>6732</v>
      </c>
      <c r="R143" s="30">
        <f t="shared" si="66"/>
        <v>327.25</v>
      </c>
      <c r="S143" s="30">
        <f t="shared" si="26"/>
        <v>262.5</v>
      </c>
      <c r="T143" s="30"/>
      <c r="U143" s="30"/>
      <c r="V143" s="30">
        <f t="shared" si="67"/>
        <v>589.75</v>
      </c>
    </row>
    <row r="144" spans="1:22" ht="21.95" customHeight="1" x14ac:dyDescent="0.25">
      <c r="A144" s="25">
        <f t="shared" si="69"/>
        <v>139</v>
      </c>
      <c r="B144" s="18">
        <v>1600511255</v>
      </c>
      <c r="C144" s="19" t="s">
        <v>486</v>
      </c>
      <c r="D144" s="31">
        <v>45019</v>
      </c>
      <c r="E144" s="28">
        <f t="shared" ca="1" si="62"/>
        <v>0</v>
      </c>
      <c r="F144" s="28">
        <f t="shared" ca="1" si="63"/>
        <v>3</v>
      </c>
      <c r="G144" s="28">
        <f t="shared" ca="1" si="64"/>
        <v>23</v>
      </c>
      <c r="H144" s="25" t="s">
        <v>79</v>
      </c>
      <c r="I144" s="25" t="s">
        <v>80</v>
      </c>
      <c r="J144" s="25" t="s">
        <v>81</v>
      </c>
      <c r="K144" s="25" t="s">
        <v>52</v>
      </c>
      <c r="L144" s="25"/>
      <c r="M144" s="25" t="s">
        <v>492</v>
      </c>
      <c r="N144" s="14" t="s">
        <v>393</v>
      </c>
      <c r="O144" s="14" t="s">
        <v>47</v>
      </c>
      <c r="P144" s="29">
        <v>561</v>
      </c>
      <c r="Q144" s="30">
        <f t="shared" si="65"/>
        <v>6732</v>
      </c>
      <c r="R144" s="30">
        <f t="shared" si="66"/>
        <v>327.25</v>
      </c>
      <c r="S144" s="30">
        <f t="shared" si="26"/>
        <v>262.5</v>
      </c>
      <c r="T144" s="30"/>
      <c r="U144" s="30"/>
      <c r="V144" s="30">
        <f t="shared" si="67"/>
        <v>589.75</v>
      </c>
    </row>
    <row r="145" spans="1:22" ht="21.95" customHeight="1" x14ac:dyDescent="0.25">
      <c r="A145" s="25">
        <f t="shared" si="69"/>
        <v>140</v>
      </c>
      <c r="B145" s="32">
        <v>1401050073</v>
      </c>
      <c r="C145" s="80" t="s">
        <v>386</v>
      </c>
      <c r="D145" s="54">
        <v>44929</v>
      </c>
      <c r="E145" s="28">
        <f t="shared" ca="1" si="62"/>
        <v>0</v>
      </c>
      <c r="F145" s="28">
        <f t="shared" ca="1" si="63"/>
        <v>6</v>
      </c>
      <c r="G145" s="28">
        <f t="shared" ca="1" si="64"/>
        <v>23</v>
      </c>
      <c r="H145" s="25" t="s">
        <v>79</v>
      </c>
      <c r="I145" s="25" t="s">
        <v>326</v>
      </c>
      <c r="J145" s="25" t="s">
        <v>81</v>
      </c>
      <c r="K145" s="25" t="s">
        <v>52</v>
      </c>
      <c r="L145" s="25"/>
      <c r="M145" s="25" t="s">
        <v>493</v>
      </c>
      <c r="N145" s="14" t="s">
        <v>420</v>
      </c>
      <c r="O145" s="14" t="s">
        <v>47</v>
      </c>
      <c r="P145" s="29">
        <v>561</v>
      </c>
      <c r="Q145" s="30">
        <f t="shared" si="65"/>
        <v>6732</v>
      </c>
      <c r="R145" s="30">
        <f t="shared" si="66"/>
        <v>327.25</v>
      </c>
      <c r="S145" s="30">
        <f t="shared" si="26"/>
        <v>262.5</v>
      </c>
      <c r="T145" s="30"/>
      <c r="U145" s="30"/>
      <c r="V145" s="30">
        <f t="shared" si="67"/>
        <v>589.75</v>
      </c>
    </row>
    <row r="146" spans="1:22" ht="21.95" customHeight="1" x14ac:dyDescent="0.25">
      <c r="A146" s="25">
        <f t="shared" si="69"/>
        <v>141</v>
      </c>
      <c r="B146" s="99">
        <v>1400664312</v>
      </c>
      <c r="C146" s="25" t="s">
        <v>546</v>
      </c>
      <c r="D146" s="31">
        <v>43678</v>
      </c>
      <c r="E146" s="28">
        <f t="shared" ca="1" si="62"/>
        <v>3</v>
      </c>
      <c r="F146" s="28">
        <f t="shared" ref="F146:F149" ca="1" si="70">DATEDIF(D146,TODAY(),"YM")</f>
        <v>11</v>
      </c>
      <c r="G146" s="28">
        <f t="shared" ref="G146:G149" ca="1" si="71">DATEDIF(D146,TODAY(),"MD")</f>
        <v>25</v>
      </c>
      <c r="H146" s="25" t="s">
        <v>36</v>
      </c>
      <c r="I146" s="25" t="s">
        <v>51</v>
      </c>
      <c r="J146" s="25" t="s">
        <v>219</v>
      </c>
      <c r="K146" s="25" t="s">
        <v>52</v>
      </c>
      <c r="L146" s="25"/>
      <c r="M146" s="25" t="s">
        <v>53</v>
      </c>
      <c r="N146" s="14" t="s">
        <v>208</v>
      </c>
      <c r="O146" s="14" t="s">
        <v>54</v>
      </c>
      <c r="P146" s="29" t="s">
        <v>55</v>
      </c>
      <c r="Q146" s="30">
        <f t="shared" si="65"/>
        <v>28416</v>
      </c>
      <c r="R146" s="30">
        <f t="shared" si="66"/>
        <v>1381.3333333333335</v>
      </c>
      <c r="S146" s="30">
        <f t="shared" si="26"/>
        <v>262.5</v>
      </c>
      <c r="T146" s="30"/>
      <c r="U146" s="30"/>
      <c r="V146" s="30">
        <f t="shared" si="67"/>
        <v>1643.8333333333335</v>
      </c>
    </row>
    <row r="147" spans="1:22" ht="21.75" customHeight="1" x14ac:dyDescent="0.25">
      <c r="A147" s="25">
        <f t="shared" si="69"/>
        <v>142</v>
      </c>
      <c r="B147" s="25" t="s">
        <v>56</v>
      </c>
      <c r="C147" s="14" t="s">
        <v>57</v>
      </c>
      <c r="D147" s="31">
        <v>37897</v>
      </c>
      <c r="E147" s="28">
        <f t="shared" ca="1" si="62"/>
        <v>19</v>
      </c>
      <c r="F147" s="28">
        <f t="shared" ca="1" si="70"/>
        <v>9</v>
      </c>
      <c r="G147" s="28">
        <f t="shared" ca="1" si="71"/>
        <v>23</v>
      </c>
      <c r="H147" s="25" t="s">
        <v>58</v>
      </c>
      <c r="I147" s="25" t="s">
        <v>59</v>
      </c>
      <c r="J147" s="25" t="s">
        <v>219</v>
      </c>
      <c r="K147" s="25" t="s">
        <v>52</v>
      </c>
      <c r="L147" s="25"/>
      <c r="M147" s="25" t="s">
        <v>60</v>
      </c>
      <c r="N147" s="14" t="s">
        <v>61</v>
      </c>
      <c r="O147" s="14" t="s">
        <v>62</v>
      </c>
      <c r="P147" s="29" t="s">
        <v>63</v>
      </c>
      <c r="Q147" s="30">
        <f t="shared" si="65"/>
        <v>8100</v>
      </c>
      <c r="R147" s="30">
        <f t="shared" si="66"/>
        <v>393.75</v>
      </c>
      <c r="S147" s="30">
        <f t="shared" si="26"/>
        <v>262.5</v>
      </c>
      <c r="T147" s="30"/>
      <c r="U147" s="30"/>
      <c r="V147" s="30">
        <f t="shared" si="67"/>
        <v>656.25</v>
      </c>
    </row>
    <row r="148" spans="1:22" ht="21.75" customHeight="1" x14ac:dyDescent="0.25">
      <c r="A148" s="25">
        <f t="shared" si="69"/>
        <v>143</v>
      </c>
      <c r="B148" s="25" t="s">
        <v>64</v>
      </c>
      <c r="C148" s="14" t="s">
        <v>65</v>
      </c>
      <c r="D148" s="31">
        <v>39114</v>
      </c>
      <c r="E148" s="28">
        <f t="shared" ca="1" si="62"/>
        <v>16</v>
      </c>
      <c r="F148" s="28">
        <f t="shared" ca="1" si="70"/>
        <v>5</v>
      </c>
      <c r="G148" s="28">
        <f t="shared" ca="1" si="71"/>
        <v>25</v>
      </c>
      <c r="H148" s="25" t="s">
        <v>58</v>
      </c>
      <c r="I148" s="25" t="s">
        <v>59</v>
      </c>
      <c r="J148" s="25" t="s">
        <v>219</v>
      </c>
      <c r="K148" s="25" t="s">
        <v>52</v>
      </c>
      <c r="L148" s="25"/>
      <c r="M148" s="25" t="s">
        <v>66</v>
      </c>
      <c r="N148" s="14" t="s">
        <v>67</v>
      </c>
      <c r="O148" s="14" t="s">
        <v>54</v>
      </c>
      <c r="P148" s="29" t="s">
        <v>68</v>
      </c>
      <c r="Q148" s="30">
        <f t="shared" si="65"/>
        <v>19440</v>
      </c>
      <c r="R148" s="30">
        <f t="shared" si="66"/>
        <v>945</v>
      </c>
      <c r="S148" s="30">
        <f t="shared" si="26"/>
        <v>262.5</v>
      </c>
      <c r="T148" s="30"/>
      <c r="U148" s="30"/>
      <c r="V148" s="30">
        <f t="shared" si="67"/>
        <v>1207.5</v>
      </c>
    </row>
    <row r="149" spans="1:22" ht="21.75" customHeight="1" x14ac:dyDescent="0.25">
      <c r="A149" s="25">
        <f t="shared" si="69"/>
        <v>144</v>
      </c>
      <c r="B149" s="25" t="s">
        <v>69</v>
      </c>
      <c r="C149" s="14" t="s">
        <v>70</v>
      </c>
      <c r="D149" s="31">
        <v>38782</v>
      </c>
      <c r="E149" s="28">
        <f t="shared" ca="1" si="62"/>
        <v>17</v>
      </c>
      <c r="F149" s="28">
        <f t="shared" ca="1" si="70"/>
        <v>4</v>
      </c>
      <c r="G149" s="28">
        <f t="shared" ca="1" si="71"/>
        <v>20</v>
      </c>
      <c r="H149" s="25" t="s">
        <v>58</v>
      </c>
      <c r="I149" s="25" t="s">
        <v>59</v>
      </c>
      <c r="J149" s="25" t="s">
        <v>219</v>
      </c>
      <c r="K149" s="25" t="s">
        <v>52</v>
      </c>
      <c r="L149" s="25"/>
      <c r="M149" s="25" t="s">
        <v>66</v>
      </c>
      <c r="N149" s="14" t="s">
        <v>71</v>
      </c>
      <c r="O149" s="14" t="s">
        <v>54</v>
      </c>
      <c r="P149" s="29" t="s">
        <v>68</v>
      </c>
      <c r="Q149" s="30">
        <f t="shared" si="65"/>
        <v>19440</v>
      </c>
      <c r="R149" s="30">
        <f t="shared" si="66"/>
        <v>945</v>
      </c>
      <c r="S149" s="30">
        <f t="shared" si="26"/>
        <v>262.5</v>
      </c>
      <c r="T149" s="30"/>
      <c r="U149" s="30"/>
      <c r="V149" s="30">
        <f t="shared" si="67"/>
        <v>1207.5</v>
      </c>
    </row>
    <row r="150" spans="1:22" ht="21.75" customHeight="1" x14ac:dyDescent="0.25">
      <c r="A150" s="25">
        <f t="shared" si="69"/>
        <v>145</v>
      </c>
      <c r="B150" s="35" t="s">
        <v>547</v>
      </c>
      <c r="C150" s="14" t="s">
        <v>545</v>
      </c>
      <c r="D150" s="31">
        <v>44684</v>
      </c>
      <c r="E150" s="28">
        <f t="shared" ref="E150:E158" ca="1" si="72">DATEDIF(D150,TODAY(),"Y")</f>
        <v>1</v>
      </c>
      <c r="F150" s="28">
        <f t="shared" ref="F150:F158" ca="1" si="73">DATEDIF(D150,TODAY(),"YM")</f>
        <v>2</v>
      </c>
      <c r="G150" s="28">
        <f t="shared" ref="G150:G158" ca="1" si="74">DATEDIF(D150,TODAY(),"MD")</f>
        <v>23</v>
      </c>
      <c r="H150" s="25" t="s">
        <v>58</v>
      </c>
      <c r="I150" s="25" t="s">
        <v>72</v>
      </c>
      <c r="J150" s="25" t="s">
        <v>38</v>
      </c>
      <c r="K150" s="25" t="s">
        <v>39</v>
      </c>
      <c r="L150" s="25"/>
      <c r="M150" s="25" t="s">
        <v>145</v>
      </c>
      <c r="N150" s="14" t="s">
        <v>394</v>
      </c>
      <c r="O150" s="14" t="s">
        <v>294</v>
      </c>
      <c r="P150" s="29">
        <v>1212</v>
      </c>
      <c r="Q150" s="30">
        <f t="shared" ref="Q150:Q174" si="75">P150*12</f>
        <v>14544</v>
      </c>
      <c r="R150" s="30">
        <f t="shared" ref="R150:R174" si="76">P150/12*7</f>
        <v>707</v>
      </c>
      <c r="S150" s="30">
        <f t="shared" si="26"/>
        <v>262.5</v>
      </c>
      <c r="T150" s="30"/>
      <c r="U150" s="30"/>
      <c r="V150" s="30">
        <f t="shared" ref="V150:V174" si="77">SUM(R150:U150)</f>
        <v>969.5</v>
      </c>
    </row>
    <row r="151" spans="1:22" ht="21.75" customHeight="1" x14ac:dyDescent="0.25">
      <c r="A151" s="25">
        <f t="shared" si="69"/>
        <v>146</v>
      </c>
      <c r="B151" s="25" t="s">
        <v>109</v>
      </c>
      <c r="C151" s="14" t="s">
        <v>110</v>
      </c>
      <c r="D151" s="31">
        <v>39209</v>
      </c>
      <c r="E151" s="28">
        <f t="shared" ca="1" si="72"/>
        <v>16</v>
      </c>
      <c r="F151" s="28">
        <f t="shared" ca="1" si="73"/>
        <v>2</v>
      </c>
      <c r="G151" s="28">
        <f t="shared" ca="1" si="74"/>
        <v>19</v>
      </c>
      <c r="H151" s="25" t="s">
        <v>79</v>
      </c>
      <c r="I151" s="25" t="s">
        <v>80</v>
      </c>
      <c r="J151" s="25" t="s">
        <v>221</v>
      </c>
      <c r="K151" s="25" t="s">
        <v>52</v>
      </c>
      <c r="L151" s="25"/>
      <c r="M151" s="25" t="s">
        <v>87</v>
      </c>
      <c r="N151" s="14" t="s">
        <v>395</v>
      </c>
      <c r="O151" s="14" t="s">
        <v>47</v>
      </c>
      <c r="P151" s="29">
        <v>1031.71</v>
      </c>
      <c r="Q151" s="30">
        <f t="shared" si="75"/>
        <v>12380.52</v>
      </c>
      <c r="R151" s="30">
        <f t="shared" si="76"/>
        <v>601.83083333333343</v>
      </c>
      <c r="S151" s="30">
        <f t="shared" si="26"/>
        <v>262.5</v>
      </c>
      <c r="T151" s="30"/>
      <c r="U151" s="30"/>
      <c r="V151" s="30">
        <f t="shared" si="77"/>
        <v>864.33083333333343</v>
      </c>
    </row>
    <row r="152" spans="1:22" ht="21.75" customHeight="1" x14ac:dyDescent="0.25">
      <c r="A152" s="25">
        <f t="shared" si="69"/>
        <v>147</v>
      </c>
      <c r="B152" s="25" t="s">
        <v>114</v>
      </c>
      <c r="C152" s="14" t="s">
        <v>115</v>
      </c>
      <c r="D152" s="31">
        <v>38372</v>
      </c>
      <c r="E152" s="28">
        <f t="shared" ca="1" si="72"/>
        <v>18</v>
      </c>
      <c r="F152" s="28">
        <f t="shared" ca="1" si="73"/>
        <v>6</v>
      </c>
      <c r="G152" s="28">
        <f t="shared" ca="1" si="74"/>
        <v>6</v>
      </c>
      <c r="H152" s="25" t="s">
        <v>79</v>
      </c>
      <c r="I152" s="25" t="s">
        <v>80</v>
      </c>
      <c r="J152" s="25" t="s">
        <v>221</v>
      </c>
      <c r="K152" s="25" t="s">
        <v>52</v>
      </c>
      <c r="L152" s="25"/>
      <c r="M152" s="25" t="s">
        <v>87</v>
      </c>
      <c r="N152" s="14" t="s">
        <v>275</v>
      </c>
      <c r="O152" s="14" t="s">
        <v>240</v>
      </c>
      <c r="P152" s="29">
        <v>614</v>
      </c>
      <c r="Q152" s="30">
        <f t="shared" si="75"/>
        <v>7368</v>
      </c>
      <c r="R152" s="30">
        <f t="shared" si="76"/>
        <v>358.16666666666663</v>
      </c>
      <c r="S152" s="30">
        <f t="shared" si="26"/>
        <v>262.5</v>
      </c>
      <c r="T152" s="30"/>
      <c r="U152" s="30"/>
      <c r="V152" s="30">
        <f t="shared" si="77"/>
        <v>620.66666666666663</v>
      </c>
    </row>
    <row r="153" spans="1:22" ht="21.75" customHeight="1" x14ac:dyDescent="0.25">
      <c r="A153" s="25">
        <f t="shared" si="69"/>
        <v>148</v>
      </c>
      <c r="B153" s="25">
        <v>1400824692</v>
      </c>
      <c r="C153" s="14" t="s">
        <v>295</v>
      </c>
      <c r="D153" s="31">
        <v>44687</v>
      </c>
      <c r="E153" s="28">
        <f t="shared" ca="1" si="72"/>
        <v>1</v>
      </c>
      <c r="F153" s="28">
        <f t="shared" ca="1" si="73"/>
        <v>2</v>
      </c>
      <c r="G153" s="28">
        <f t="shared" ca="1" si="74"/>
        <v>20</v>
      </c>
      <c r="H153" s="25" t="s">
        <v>79</v>
      </c>
      <c r="I153" s="25" t="s">
        <v>326</v>
      </c>
      <c r="J153" s="25" t="s">
        <v>221</v>
      </c>
      <c r="K153" s="25" t="s">
        <v>52</v>
      </c>
      <c r="L153" s="25"/>
      <c r="M153" s="25" t="s">
        <v>187</v>
      </c>
      <c r="N153" s="14" t="s">
        <v>397</v>
      </c>
      <c r="O153" s="14" t="s">
        <v>298</v>
      </c>
      <c r="P153" s="29">
        <v>614</v>
      </c>
      <c r="Q153" s="30">
        <f t="shared" si="75"/>
        <v>7368</v>
      </c>
      <c r="R153" s="30">
        <f t="shared" si="76"/>
        <v>358.16666666666663</v>
      </c>
      <c r="S153" s="30">
        <f t="shared" si="68"/>
        <v>262.5</v>
      </c>
      <c r="T153" s="30"/>
      <c r="U153" s="30"/>
      <c r="V153" s="30">
        <f t="shared" si="77"/>
        <v>620.66666666666663</v>
      </c>
    </row>
    <row r="154" spans="1:22" ht="21.75" customHeight="1" x14ac:dyDescent="0.25">
      <c r="A154" s="25">
        <f t="shared" si="69"/>
        <v>149</v>
      </c>
      <c r="B154" s="33">
        <v>1400828305</v>
      </c>
      <c r="C154" s="34" t="s">
        <v>286</v>
      </c>
      <c r="D154" s="31">
        <v>44593</v>
      </c>
      <c r="E154" s="28">
        <f t="shared" ca="1" si="72"/>
        <v>1</v>
      </c>
      <c r="F154" s="28">
        <f t="shared" ca="1" si="73"/>
        <v>5</v>
      </c>
      <c r="G154" s="28">
        <f t="shared" ca="1" si="74"/>
        <v>25</v>
      </c>
      <c r="H154" s="25" t="s">
        <v>79</v>
      </c>
      <c r="I154" s="25" t="s">
        <v>326</v>
      </c>
      <c r="J154" s="25" t="s">
        <v>221</v>
      </c>
      <c r="K154" s="25" t="s">
        <v>52</v>
      </c>
      <c r="L154" s="25"/>
      <c r="M154" s="25" t="s">
        <v>263</v>
      </c>
      <c r="N154" s="14" t="s">
        <v>398</v>
      </c>
      <c r="O154" s="14" t="s">
        <v>47</v>
      </c>
      <c r="P154" s="29">
        <v>614</v>
      </c>
      <c r="Q154" s="30">
        <f t="shared" si="75"/>
        <v>7368</v>
      </c>
      <c r="R154" s="30">
        <f t="shared" si="76"/>
        <v>358.16666666666663</v>
      </c>
      <c r="S154" s="30">
        <f t="shared" si="7"/>
        <v>262.5</v>
      </c>
      <c r="T154" s="30"/>
      <c r="U154" s="30"/>
      <c r="V154" s="30">
        <f t="shared" si="77"/>
        <v>620.66666666666663</v>
      </c>
    </row>
    <row r="155" spans="1:22" ht="21.95" customHeight="1" x14ac:dyDescent="0.25">
      <c r="A155" s="25">
        <f t="shared" si="69"/>
        <v>150</v>
      </c>
      <c r="B155" s="25">
        <v>1400825590</v>
      </c>
      <c r="C155" s="14" t="s">
        <v>203</v>
      </c>
      <c r="D155" s="31">
        <v>44265</v>
      </c>
      <c r="E155" s="28">
        <f t="shared" ca="1" si="72"/>
        <v>2</v>
      </c>
      <c r="F155" s="28">
        <f t="shared" ca="1" si="73"/>
        <v>4</v>
      </c>
      <c r="G155" s="28">
        <f t="shared" ca="1" si="74"/>
        <v>16</v>
      </c>
      <c r="H155" s="25" t="s">
        <v>79</v>
      </c>
      <c r="I155" s="25" t="s">
        <v>326</v>
      </c>
      <c r="J155" s="25" t="s">
        <v>221</v>
      </c>
      <c r="K155" s="25" t="s">
        <v>52</v>
      </c>
      <c r="L155" s="25"/>
      <c r="M155" s="25" t="s">
        <v>187</v>
      </c>
      <c r="N155" s="14" t="s">
        <v>210</v>
      </c>
      <c r="O155" s="14" t="s">
        <v>47</v>
      </c>
      <c r="P155" s="29">
        <v>614</v>
      </c>
      <c r="Q155" s="30">
        <f t="shared" si="75"/>
        <v>7368</v>
      </c>
      <c r="R155" s="30">
        <f t="shared" si="76"/>
        <v>358.16666666666663</v>
      </c>
      <c r="S155" s="30">
        <f t="shared" si="26"/>
        <v>262.5</v>
      </c>
      <c r="T155" s="30"/>
      <c r="U155" s="30"/>
      <c r="V155" s="30">
        <f t="shared" si="77"/>
        <v>620.66666666666663</v>
      </c>
    </row>
    <row r="156" spans="1:22" ht="21.75" customHeight="1" x14ac:dyDescent="0.25">
      <c r="A156" s="25">
        <f t="shared" si="69"/>
        <v>151</v>
      </c>
      <c r="B156" s="25">
        <v>1715091060</v>
      </c>
      <c r="C156" s="14" t="s">
        <v>290</v>
      </c>
      <c r="D156" s="31">
        <v>44637</v>
      </c>
      <c r="E156" s="28">
        <f ca="1">DATEDIF(D156,TODAY(),"Y")</f>
        <v>1</v>
      </c>
      <c r="F156" s="28">
        <f ca="1">DATEDIF(D156,TODAY(),"YM")</f>
        <v>4</v>
      </c>
      <c r="G156" s="28">
        <f ca="1">DATEDIF(D156,TODAY(),"MD")</f>
        <v>9</v>
      </c>
      <c r="H156" s="25" t="s">
        <v>79</v>
      </c>
      <c r="I156" s="25" t="s">
        <v>80</v>
      </c>
      <c r="J156" s="25" t="s">
        <v>221</v>
      </c>
      <c r="K156" s="25" t="s">
        <v>52</v>
      </c>
      <c r="L156" s="25"/>
      <c r="M156" s="25" t="s">
        <v>187</v>
      </c>
      <c r="N156" s="14" t="s">
        <v>292</v>
      </c>
      <c r="O156" s="14" t="s">
        <v>240</v>
      </c>
      <c r="P156" s="29">
        <v>614</v>
      </c>
      <c r="Q156" s="30">
        <f>P156*12</f>
        <v>7368</v>
      </c>
      <c r="R156" s="30">
        <f>P156/12*7</f>
        <v>358.16666666666663</v>
      </c>
      <c r="S156" s="30">
        <f t="shared" si="26"/>
        <v>262.5</v>
      </c>
      <c r="T156" s="30"/>
      <c r="U156" s="30"/>
      <c r="V156" s="30">
        <f>SUM(R156:U156)</f>
        <v>620.66666666666663</v>
      </c>
    </row>
    <row r="157" spans="1:22" ht="21.95" customHeight="1" x14ac:dyDescent="0.25">
      <c r="A157" s="25">
        <f t="shared" si="69"/>
        <v>152</v>
      </c>
      <c r="B157" s="25">
        <v>1400606982</v>
      </c>
      <c r="C157" s="14" t="s">
        <v>494</v>
      </c>
      <c r="D157" s="31">
        <v>45019</v>
      </c>
      <c r="E157" s="28">
        <f t="shared" ca="1" si="72"/>
        <v>0</v>
      </c>
      <c r="F157" s="28">
        <f t="shared" ca="1" si="73"/>
        <v>3</v>
      </c>
      <c r="G157" s="28">
        <f t="shared" ca="1" si="74"/>
        <v>23</v>
      </c>
      <c r="H157" s="25" t="s">
        <v>79</v>
      </c>
      <c r="I157" s="25" t="s">
        <v>80</v>
      </c>
      <c r="J157" s="25" t="s">
        <v>221</v>
      </c>
      <c r="K157" s="25" t="s">
        <v>52</v>
      </c>
      <c r="L157" s="25"/>
      <c r="M157" s="25" t="s">
        <v>495</v>
      </c>
      <c r="N157" s="14" t="s">
        <v>248</v>
      </c>
      <c r="O157" s="14" t="s">
        <v>319</v>
      </c>
      <c r="P157" s="29">
        <v>614</v>
      </c>
      <c r="Q157" s="30">
        <f t="shared" si="75"/>
        <v>7368</v>
      </c>
      <c r="R157" s="30">
        <f t="shared" si="76"/>
        <v>358.16666666666663</v>
      </c>
      <c r="S157" s="30">
        <f t="shared" si="26"/>
        <v>262.5</v>
      </c>
      <c r="T157" s="30"/>
      <c r="U157" s="30"/>
      <c r="V157" s="30">
        <f t="shared" si="77"/>
        <v>620.66666666666663</v>
      </c>
    </row>
    <row r="158" spans="1:22" ht="21.75" customHeight="1" x14ac:dyDescent="0.25">
      <c r="A158" s="25">
        <f t="shared" si="69"/>
        <v>153</v>
      </c>
      <c r="B158" s="25">
        <v>1401046832</v>
      </c>
      <c r="C158" s="14" t="s">
        <v>289</v>
      </c>
      <c r="D158" s="31">
        <v>44636</v>
      </c>
      <c r="E158" s="28">
        <f t="shared" ca="1" si="72"/>
        <v>1</v>
      </c>
      <c r="F158" s="28">
        <f t="shared" ca="1" si="73"/>
        <v>4</v>
      </c>
      <c r="G158" s="28">
        <f t="shared" ca="1" si="74"/>
        <v>10</v>
      </c>
      <c r="H158" s="25" t="s">
        <v>79</v>
      </c>
      <c r="I158" s="25" t="s">
        <v>80</v>
      </c>
      <c r="J158" s="25" t="s">
        <v>221</v>
      </c>
      <c r="K158" s="25" t="s">
        <v>52</v>
      </c>
      <c r="L158" s="25"/>
      <c r="M158" s="25" t="s">
        <v>187</v>
      </c>
      <c r="N158" s="14" t="s">
        <v>291</v>
      </c>
      <c r="O158" s="14" t="s">
        <v>240</v>
      </c>
      <c r="P158" s="29">
        <v>614</v>
      </c>
      <c r="Q158" s="30">
        <f t="shared" si="75"/>
        <v>7368</v>
      </c>
      <c r="R158" s="30">
        <f t="shared" si="76"/>
        <v>358.16666666666663</v>
      </c>
      <c r="S158" s="30">
        <f t="shared" si="68"/>
        <v>262.5</v>
      </c>
      <c r="T158" s="30"/>
      <c r="U158" s="30"/>
      <c r="V158" s="30">
        <f t="shared" si="77"/>
        <v>620.66666666666663</v>
      </c>
    </row>
    <row r="159" spans="1:22" ht="21.75" customHeight="1" x14ac:dyDescent="0.25">
      <c r="A159" s="25">
        <f t="shared" si="69"/>
        <v>154</v>
      </c>
      <c r="B159" s="25">
        <v>1400669485</v>
      </c>
      <c r="C159" s="14" t="s">
        <v>305</v>
      </c>
      <c r="D159" s="31">
        <v>44732</v>
      </c>
      <c r="E159" s="28">
        <f t="shared" ref="E159:E174" ca="1" si="78">DATEDIF(D159,TODAY(),"Y")</f>
        <v>1</v>
      </c>
      <c r="F159" s="28">
        <f t="shared" ref="F159:F174" ca="1" si="79">DATEDIF(D159,TODAY(),"YM")</f>
        <v>1</v>
      </c>
      <c r="G159" s="28">
        <f t="shared" ref="G159:G174" ca="1" si="80">DATEDIF(D159,TODAY(),"MD")</f>
        <v>6</v>
      </c>
      <c r="H159" s="25" t="s">
        <v>79</v>
      </c>
      <c r="I159" s="25" t="s">
        <v>80</v>
      </c>
      <c r="J159" s="25" t="s">
        <v>221</v>
      </c>
      <c r="K159" s="25" t="s">
        <v>52</v>
      </c>
      <c r="L159" s="25"/>
      <c r="M159" s="25" t="s">
        <v>187</v>
      </c>
      <c r="N159" s="14" t="s">
        <v>296</v>
      </c>
      <c r="O159" s="14" t="s">
        <v>47</v>
      </c>
      <c r="P159" s="29">
        <v>614</v>
      </c>
      <c r="Q159" s="30">
        <f t="shared" si="75"/>
        <v>7368</v>
      </c>
      <c r="R159" s="30">
        <f t="shared" si="76"/>
        <v>358.16666666666663</v>
      </c>
      <c r="S159" s="30">
        <f t="shared" si="68"/>
        <v>262.5</v>
      </c>
      <c r="T159" s="30"/>
      <c r="U159" s="30"/>
      <c r="V159" s="30">
        <f t="shared" si="77"/>
        <v>620.66666666666663</v>
      </c>
    </row>
    <row r="160" spans="1:22" ht="21.75" customHeight="1" x14ac:dyDescent="0.25">
      <c r="A160" s="25">
        <f t="shared" si="69"/>
        <v>155</v>
      </c>
      <c r="B160" s="32">
        <v>1400652010</v>
      </c>
      <c r="C160" s="14" t="s">
        <v>396</v>
      </c>
      <c r="D160" s="31">
        <v>44931</v>
      </c>
      <c r="E160" s="28">
        <f t="shared" ca="1" si="78"/>
        <v>0</v>
      </c>
      <c r="F160" s="28">
        <f t="shared" ca="1" si="79"/>
        <v>6</v>
      </c>
      <c r="G160" s="28">
        <f t="shared" ca="1" si="80"/>
        <v>21</v>
      </c>
      <c r="H160" s="25" t="s">
        <v>79</v>
      </c>
      <c r="I160" s="25" t="s">
        <v>326</v>
      </c>
      <c r="J160" s="25" t="s">
        <v>221</v>
      </c>
      <c r="K160" s="25" t="s">
        <v>52</v>
      </c>
      <c r="L160" s="25"/>
      <c r="M160" s="25" t="s">
        <v>187</v>
      </c>
      <c r="N160" s="14" t="s">
        <v>297</v>
      </c>
      <c r="O160" s="14" t="s">
        <v>47</v>
      </c>
      <c r="P160" s="29">
        <v>614</v>
      </c>
      <c r="Q160" s="30">
        <f t="shared" si="75"/>
        <v>7368</v>
      </c>
      <c r="R160" s="30">
        <f t="shared" si="76"/>
        <v>358.16666666666663</v>
      </c>
      <c r="S160" s="30">
        <f t="shared" si="68"/>
        <v>262.5</v>
      </c>
      <c r="T160" s="30"/>
      <c r="U160" s="30"/>
      <c r="V160" s="30">
        <f t="shared" si="77"/>
        <v>620.66666666666663</v>
      </c>
    </row>
    <row r="161" spans="1:22" ht="21.95" customHeight="1" x14ac:dyDescent="0.25">
      <c r="A161" s="25">
        <f t="shared" si="69"/>
        <v>156</v>
      </c>
      <c r="B161" s="25" t="s">
        <v>116</v>
      </c>
      <c r="C161" s="14" t="s">
        <v>117</v>
      </c>
      <c r="D161" s="31">
        <v>38890</v>
      </c>
      <c r="E161" s="28">
        <f t="shared" ca="1" si="78"/>
        <v>17</v>
      </c>
      <c r="F161" s="28">
        <f t="shared" ca="1" si="79"/>
        <v>1</v>
      </c>
      <c r="G161" s="28">
        <f t="shared" ca="1" si="80"/>
        <v>4</v>
      </c>
      <c r="H161" s="25" t="s">
        <v>79</v>
      </c>
      <c r="I161" s="25" t="s">
        <v>80</v>
      </c>
      <c r="J161" s="25" t="s">
        <v>221</v>
      </c>
      <c r="K161" s="25" t="s">
        <v>52</v>
      </c>
      <c r="L161" s="25"/>
      <c r="M161" s="25" t="s">
        <v>118</v>
      </c>
      <c r="N161" s="14" t="s">
        <v>399</v>
      </c>
      <c r="O161" s="14" t="s">
        <v>47</v>
      </c>
      <c r="P161" s="29">
        <v>957.2</v>
      </c>
      <c r="Q161" s="30">
        <f t="shared" si="75"/>
        <v>11486.400000000001</v>
      </c>
      <c r="R161" s="30">
        <f t="shared" si="76"/>
        <v>558.36666666666667</v>
      </c>
      <c r="S161" s="30">
        <f t="shared" si="68"/>
        <v>262.5</v>
      </c>
      <c r="T161" s="30"/>
      <c r="U161" s="30"/>
      <c r="V161" s="30">
        <f t="shared" si="77"/>
        <v>820.86666666666667</v>
      </c>
    </row>
    <row r="162" spans="1:22" ht="21.95" customHeight="1" x14ac:dyDescent="0.25">
      <c r="A162" s="25">
        <f t="shared" si="69"/>
        <v>157</v>
      </c>
      <c r="B162" s="25" t="s">
        <v>119</v>
      </c>
      <c r="C162" s="14" t="s">
        <v>120</v>
      </c>
      <c r="D162" s="31">
        <v>41306</v>
      </c>
      <c r="E162" s="28">
        <f t="shared" ca="1" si="78"/>
        <v>10</v>
      </c>
      <c r="F162" s="28">
        <f t="shared" ca="1" si="79"/>
        <v>5</v>
      </c>
      <c r="G162" s="28">
        <f t="shared" ca="1" si="80"/>
        <v>25</v>
      </c>
      <c r="H162" s="25" t="s">
        <v>79</v>
      </c>
      <c r="I162" s="25" t="s">
        <v>80</v>
      </c>
      <c r="J162" s="25" t="s">
        <v>221</v>
      </c>
      <c r="K162" s="25" t="s">
        <v>52</v>
      </c>
      <c r="L162" s="25"/>
      <c r="M162" s="25" t="s">
        <v>118</v>
      </c>
      <c r="N162" s="14" t="s">
        <v>400</v>
      </c>
      <c r="O162" s="14" t="s">
        <v>47</v>
      </c>
      <c r="P162" s="29">
        <v>957.2</v>
      </c>
      <c r="Q162" s="30">
        <f t="shared" si="75"/>
        <v>11486.400000000001</v>
      </c>
      <c r="R162" s="30">
        <f t="shared" si="76"/>
        <v>558.36666666666667</v>
      </c>
      <c r="S162" s="30">
        <f t="shared" si="68"/>
        <v>262.5</v>
      </c>
      <c r="T162" s="30"/>
      <c r="U162" s="30"/>
      <c r="V162" s="30">
        <f t="shared" si="77"/>
        <v>820.86666666666667</v>
      </c>
    </row>
    <row r="163" spans="1:22" ht="21.75" customHeight="1" x14ac:dyDescent="0.25">
      <c r="A163" s="25">
        <f t="shared" si="69"/>
        <v>158</v>
      </c>
      <c r="B163" s="25" t="s">
        <v>121</v>
      </c>
      <c r="C163" s="14" t="s">
        <v>122</v>
      </c>
      <c r="D163" s="31">
        <v>39335</v>
      </c>
      <c r="E163" s="28">
        <f t="shared" ca="1" si="78"/>
        <v>15</v>
      </c>
      <c r="F163" s="28">
        <f t="shared" ca="1" si="79"/>
        <v>10</v>
      </c>
      <c r="G163" s="28">
        <f t="shared" ca="1" si="80"/>
        <v>16</v>
      </c>
      <c r="H163" s="25" t="s">
        <v>79</v>
      </c>
      <c r="I163" s="25" t="s">
        <v>80</v>
      </c>
      <c r="J163" s="25" t="s">
        <v>221</v>
      </c>
      <c r="K163" s="25" t="s">
        <v>52</v>
      </c>
      <c r="L163" s="25"/>
      <c r="M163" s="25" t="s">
        <v>118</v>
      </c>
      <c r="N163" s="14" t="s">
        <v>401</v>
      </c>
      <c r="O163" s="14" t="s">
        <v>47</v>
      </c>
      <c r="P163" s="29">
        <v>957.2</v>
      </c>
      <c r="Q163" s="30">
        <f t="shared" si="75"/>
        <v>11486.400000000001</v>
      </c>
      <c r="R163" s="30">
        <f t="shared" si="76"/>
        <v>558.36666666666667</v>
      </c>
      <c r="S163" s="30">
        <f t="shared" si="68"/>
        <v>262.5</v>
      </c>
      <c r="T163" s="30"/>
      <c r="U163" s="30"/>
      <c r="V163" s="30">
        <f t="shared" si="77"/>
        <v>820.86666666666667</v>
      </c>
    </row>
    <row r="164" spans="1:22" ht="21.75" customHeight="1" x14ac:dyDescent="0.25">
      <c r="A164" s="25">
        <f t="shared" si="69"/>
        <v>159</v>
      </c>
      <c r="B164" s="25" t="s">
        <v>123</v>
      </c>
      <c r="C164" s="14" t="s">
        <v>124</v>
      </c>
      <c r="D164" s="31">
        <v>39988</v>
      </c>
      <c r="E164" s="28">
        <f t="shared" ca="1" si="78"/>
        <v>14</v>
      </c>
      <c r="F164" s="28">
        <f t="shared" ca="1" si="79"/>
        <v>1</v>
      </c>
      <c r="G164" s="28">
        <f t="shared" ca="1" si="80"/>
        <v>2</v>
      </c>
      <c r="H164" s="25" t="s">
        <v>79</v>
      </c>
      <c r="I164" s="25" t="s">
        <v>80</v>
      </c>
      <c r="J164" s="25" t="s">
        <v>221</v>
      </c>
      <c r="K164" s="25" t="s">
        <v>52</v>
      </c>
      <c r="L164" s="25"/>
      <c r="M164" s="25" t="s">
        <v>82</v>
      </c>
      <c r="N164" s="14" t="s">
        <v>402</v>
      </c>
      <c r="O164" s="14" t="s">
        <v>47</v>
      </c>
      <c r="P164" s="29">
        <v>957.2</v>
      </c>
      <c r="Q164" s="30">
        <f t="shared" si="75"/>
        <v>11486.400000000001</v>
      </c>
      <c r="R164" s="30">
        <f t="shared" si="76"/>
        <v>558.36666666666667</v>
      </c>
      <c r="S164" s="30">
        <f t="shared" si="68"/>
        <v>262.5</v>
      </c>
      <c r="T164" s="30"/>
      <c r="U164" s="30"/>
      <c r="V164" s="30">
        <f t="shared" si="77"/>
        <v>820.86666666666667</v>
      </c>
    </row>
    <row r="165" spans="1:22" ht="21.75" customHeight="1" x14ac:dyDescent="0.25">
      <c r="A165" s="25">
        <f t="shared" si="69"/>
        <v>160</v>
      </c>
      <c r="B165" s="25" t="s">
        <v>125</v>
      </c>
      <c r="C165" s="14" t="s">
        <v>126</v>
      </c>
      <c r="D165" s="31">
        <v>39856</v>
      </c>
      <c r="E165" s="28">
        <f t="shared" ca="1" si="78"/>
        <v>14</v>
      </c>
      <c r="F165" s="28">
        <f t="shared" ca="1" si="79"/>
        <v>5</v>
      </c>
      <c r="G165" s="28">
        <f t="shared" ca="1" si="80"/>
        <v>14</v>
      </c>
      <c r="H165" s="25" t="s">
        <v>36</v>
      </c>
      <c r="I165" s="25" t="s">
        <v>80</v>
      </c>
      <c r="J165" s="25" t="s">
        <v>221</v>
      </c>
      <c r="K165" s="25" t="s">
        <v>52</v>
      </c>
      <c r="L165" s="25"/>
      <c r="M165" s="25" t="s">
        <v>73</v>
      </c>
      <c r="N165" s="14" t="s">
        <v>403</v>
      </c>
      <c r="O165" s="14" t="s">
        <v>47</v>
      </c>
      <c r="P165" s="29">
        <v>957.2</v>
      </c>
      <c r="Q165" s="30">
        <f t="shared" si="75"/>
        <v>11486.400000000001</v>
      </c>
      <c r="R165" s="30">
        <f t="shared" si="76"/>
        <v>558.36666666666667</v>
      </c>
      <c r="S165" s="30">
        <f t="shared" si="68"/>
        <v>262.5</v>
      </c>
      <c r="T165" s="30"/>
      <c r="U165" s="30"/>
      <c r="V165" s="30">
        <f t="shared" si="77"/>
        <v>820.86666666666667</v>
      </c>
    </row>
    <row r="166" spans="1:22" ht="21.75" customHeight="1" x14ac:dyDescent="0.25">
      <c r="A166" s="25">
        <f t="shared" si="69"/>
        <v>161</v>
      </c>
      <c r="B166" s="25" t="s">
        <v>127</v>
      </c>
      <c r="C166" s="14" t="s">
        <v>128</v>
      </c>
      <c r="D166" s="31">
        <v>40665</v>
      </c>
      <c r="E166" s="28">
        <f t="shared" ca="1" si="78"/>
        <v>12</v>
      </c>
      <c r="F166" s="28">
        <f t="shared" ca="1" si="79"/>
        <v>2</v>
      </c>
      <c r="G166" s="28">
        <f t="shared" ca="1" si="80"/>
        <v>24</v>
      </c>
      <c r="H166" s="25" t="s">
        <v>58</v>
      </c>
      <c r="I166" s="25" t="s">
        <v>80</v>
      </c>
      <c r="J166" s="25" t="s">
        <v>221</v>
      </c>
      <c r="K166" s="25" t="s">
        <v>52</v>
      </c>
      <c r="L166" s="25"/>
      <c r="M166" s="25" t="s">
        <v>73</v>
      </c>
      <c r="N166" s="14" t="s">
        <v>404</v>
      </c>
      <c r="O166" s="14" t="s">
        <v>47</v>
      </c>
      <c r="P166" s="29">
        <v>957.2</v>
      </c>
      <c r="Q166" s="30">
        <f t="shared" si="75"/>
        <v>11486.400000000001</v>
      </c>
      <c r="R166" s="30">
        <f t="shared" si="76"/>
        <v>558.36666666666667</v>
      </c>
      <c r="S166" s="30">
        <f t="shared" si="68"/>
        <v>262.5</v>
      </c>
      <c r="T166" s="30"/>
      <c r="U166" s="30"/>
      <c r="V166" s="30">
        <f t="shared" si="77"/>
        <v>820.86666666666667</v>
      </c>
    </row>
    <row r="167" spans="1:22" ht="21.75" customHeight="1" x14ac:dyDescent="0.25">
      <c r="A167" s="25">
        <f t="shared" si="69"/>
        <v>162</v>
      </c>
      <c r="B167" s="25" t="s">
        <v>129</v>
      </c>
      <c r="C167" s="14" t="s">
        <v>130</v>
      </c>
      <c r="D167" s="31">
        <v>41736</v>
      </c>
      <c r="E167" s="28">
        <f t="shared" ca="1" si="78"/>
        <v>9</v>
      </c>
      <c r="F167" s="28">
        <f t="shared" ca="1" si="79"/>
        <v>3</v>
      </c>
      <c r="G167" s="28">
        <f t="shared" ca="1" si="80"/>
        <v>19</v>
      </c>
      <c r="H167" s="25" t="s">
        <v>58</v>
      </c>
      <c r="I167" s="25" t="s">
        <v>80</v>
      </c>
      <c r="J167" s="25" t="s">
        <v>221</v>
      </c>
      <c r="K167" s="25" t="s">
        <v>52</v>
      </c>
      <c r="L167" s="25"/>
      <c r="M167" s="71" t="s">
        <v>139</v>
      </c>
      <c r="N167" s="14" t="s">
        <v>405</v>
      </c>
      <c r="O167" s="14" t="s">
        <v>47</v>
      </c>
      <c r="P167" s="29">
        <v>957.2</v>
      </c>
      <c r="Q167" s="30">
        <f t="shared" si="75"/>
        <v>11486.400000000001</v>
      </c>
      <c r="R167" s="30">
        <f t="shared" si="76"/>
        <v>558.36666666666667</v>
      </c>
      <c r="S167" s="30">
        <f t="shared" si="68"/>
        <v>262.5</v>
      </c>
      <c r="T167" s="30"/>
      <c r="U167" s="30"/>
      <c r="V167" s="30">
        <f t="shared" si="77"/>
        <v>820.86666666666667</v>
      </c>
    </row>
    <row r="168" spans="1:22" ht="21.75" customHeight="1" x14ac:dyDescent="0.25">
      <c r="A168" s="25">
        <f t="shared" si="69"/>
        <v>163</v>
      </c>
      <c r="B168" s="25" t="s">
        <v>111</v>
      </c>
      <c r="C168" s="14" t="s">
        <v>112</v>
      </c>
      <c r="D168" s="31">
        <v>38474</v>
      </c>
      <c r="E168" s="28">
        <f t="shared" ca="1" si="78"/>
        <v>18</v>
      </c>
      <c r="F168" s="28">
        <f t="shared" ca="1" si="79"/>
        <v>2</v>
      </c>
      <c r="G168" s="28">
        <f t="shared" ca="1" si="80"/>
        <v>24</v>
      </c>
      <c r="H168" s="25" t="s">
        <v>79</v>
      </c>
      <c r="I168" s="25" t="s">
        <v>80</v>
      </c>
      <c r="J168" s="25" t="s">
        <v>221</v>
      </c>
      <c r="K168" s="25" t="s">
        <v>52</v>
      </c>
      <c r="L168" s="25"/>
      <c r="M168" s="25" t="s">
        <v>87</v>
      </c>
      <c r="N168" s="14" t="s">
        <v>406</v>
      </c>
      <c r="O168" s="14" t="s">
        <v>47</v>
      </c>
      <c r="P168" s="29">
        <v>738</v>
      </c>
      <c r="Q168" s="30">
        <f t="shared" si="75"/>
        <v>8856</v>
      </c>
      <c r="R168" s="30">
        <f t="shared" si="76"/>
        <v>430.5</v>
      </c>
      <c r="S168" s="30">
        <f t="shared" si="68"/>
        <v>262.5</v>
      </c>
      <c r="T168" s="30"/>
      <c r="U168" s="30"/>
      <c r="V168" s="30">
        <f t="shared" si="77"/>
        <v>693</v>
      </c>
    </row>
    <row r="169" spans="1:22" ht="21.75" customHeight="1" x14ac:dyDescent="0.25">
      <c r="A169" s="25">
        <f t="shared" si="69"/>
        <v>164</v>
      </c>
      <c r="B169" s="25" t="s">
        <v>202</v>
      </c>
      <c r="C169" s="14" t="s">
        <v>113</v>
      </c>
      <c r="D169" s="31">
        <v>40553</v>
      </c>
      <c r="E169" s="28">
        <f t="shared" ca="1" si="78"/>
        <v>12</v>
      </c>
      <c r="F169" s="28">
        <f t="shared" ca="1" si="79"/>
        <v>6</v>
      </c>
      <c r="G169" s="28">
        <f t="shared" ca="1" si="80"/>
        <v>16</v>
      </c>
      <c r="H169" s="25" t="s">
        <v>79</v>
      </c>
      <c r="I169" s="25" t="s">
        <v>80</v>
      </c>
      <c r="J169" s="25" t="s">
        <v>221</v>
      </c>
      <c r="K169" s="25" t="s">
        <v>52</v>
      </c>
      <c r="L169" s="25"/>
      <c r="M169" s="25" t="s">
        <v>87</v>
      </c>
      <c r="N169" s="14" t="s">
        <v>407</v>
      </c>
      <c r="O169" s="14" t="s">
        <v>47</v>
      </c>
      <c r="P169" s="29">
        <v>738</v>
      </c>
      <c r="Q169" s="30">
        <f t="shared" si="75"/>
        <v>8856</v>
      </c>
      <c r="R169" s="30">
        <f t="shared" si="76"/>
        <v>430.5</v>
      </c>
      <c r="S169" s="30">
        <f t="shared" si="68"/>
        <v>262.5</v>
      </c>
      <c r="T169" s="30"/>
      <c r="U169" s="30"/>
      <c r="V169" s="30">
        <f t="shared" si="77"/>
        <v>693</v>
      </c>
    </row>
    <row r="170" spans="1:22" ht="21.75" customHeight="1" x14ac:dyDescent="0.25">
      <c r="A170" s="25">
        <f t="shared" si="69"/>
        <v>165</v>
      </c>
      <c r="B170" s="71">
        <v>1400825640</v>
      </c>
      <c r="C170" s="43" t="s">
        <v>288</v>
      </c>
      <c r="D170" s="81">
        <v>44627</v>
      </c>
      <c r="E170" s="82">
        <f t="shared" ca="1" si="78"/>
        <v>1</v>
      </c>
      <c r="F170" s="82">
        <f t="shared" ca="1" si="79"/>
        <v>4</v>
      </c>
      <c r="G170" s="82">
        <f t="shared" ca="1" si="80"/>
        <v>19</v>
      </c>
      <c r="H170" s="25" t="s">
        <v>79</v>
      </c>
      <c r="I170" s="25" t="s">
        <v>80</v>
      </c>
      <c r="J170" s="25" t="s">
        <v>221</v>
      </c>
      <c r="K170" s="25" t="s">
        <v>52</v>
      </c>
      <c r="L170" s="83"/>
      <c r="M170" s="25" t="s">
        <v>87</v>
      </c>
      <c r="N170" s="14" t="s">
        <v>408</v>
      </c>
      <c r="O170" s="14" t="s">
        <v>47</v>
      </c>
      <c r="P170" s="29">
        <v>738</v>
      </c>
      <c r="Q170" s="30">
        <f t="shared" si="75"/>
        <v>8856</v>
      </c>
      <c r="R170" s="30">
        <f t="shared" si="76"/>
        <v>430.5</v>
      </c>
      <c r="S170" s="30">
        <f t="shared" si="68"/>
        <v>262.5</v>
      </c>
      <c r="T170" s="84"/>
      <c r="U170" s="84"/>
      <c r="V170" s="30">
        <f t="shared" si="77"/>
        <v>693</v>
      </c>
    </row>
    <row r="171" spans="1:22" ht="21.75" customHeight="1" x14ac:dyDescent="0.25">
      <c r="A171" s="25">
        <f t="shared" si="69"/>
        <v>166</v>
      </c>
      <c r="B171" s="33">
        <v>1400462675</v>
      </c>
      <c r="C171" s="14" t="s">
        <v>170</v>
      </c>
      <c r="D171" s="31">
        <v>41214</v>
      </c>
      <c r="E171" s="28">
        <f ca="1">DATEDIF(D171,TODAY(),"Y")</f>
        <v>10</v>
      </c>
      <c r="F171" s="28">
        <f ca="1">DATEDIF(D171,TODAY(),"YM")</f>
        <v>8</v>
      </c>
      <c r="G171" s="28">
        <f ca="1">DATEDIF(D171,TODAY(),"MD")</f>
        <v>25</v>
      </c>
      <c r="H171" s="25" t="s">
        <v>79</v>
      </c>
      <c r="I171" s="25" t="s">
        <v>80</v>
      </c>
      <c r="J171" s="25" t="s">
        <v>168</v>
      </c>
      <c r="K171" s="25" t="s">
        <v>39</v>
      </c>
      <c r="L171" s="25"/>
      <c r="M171" s="25" t="s">
        <v>227</v>
      </c>
      <c r="N171" s="14" t="s">
        <v>419</v>
      </c>
      <c r="O171" s="14" t="s">
        <v>47</v>
      </c>
      <c r="P171" s="29">
        <v>738</v>
      </c>
      <c r="Q171" s="30">
        <f>P171*12</f>
        <v>8856</v>
      </c>
      <c r="R171" s="30">
        <f>P171/12*7</f>
        <v>430.5</v>
      </c>
      <c r="S171" s="30">
        <f t="shared" si="7"/>
        <v>262.5</v>
      </c>
      <c r="T171" s="30"/>
      <c r="U171" s="30"/>
      <c r="V171" s="30">
        <f>SUM(R171:U171)</f>
        <v>693</v>
      </c>
    </row>
    <row r="172" spans="1:22" ht="21.75" customHeight="1" x14ac:dyDescent="0.25">
      <c r="A172" s="25">
        <f t="shared" si="69"/>
        <v>167</v>
      </c>
      <c r="B172" s="71" t="s">
        <v>131</v>
      </c>
      <c r="C172" s="43" t="s">
        <v>132</v>
      </c>
      <c r="D172" s="81">
        <v>41097</v>
      </c>
      <c r="E172" s="82">
        <f t="shared" ca="1" si="78"/>
        <v>11</v>
      </c>
      <c r="F172" s="82">
        <f t="shared" ca="1" si="79"/>
        <v>0</v>
      </c>
      <c r="G172" s="82">
        <f t="shared" ca="1" si="80"/>
        <v>19</v>
      </c>
      <c r="H172" s="25" t="s">
        <v>79</v>
      </c>
      <c r="I172" s="71" t="s">
        <v>80</v>
      </c>
      <c r="J172" s="71" t="s">
        <v>221</v>
      </c>
      <c r="K172" s="71" t="s">
        <v>52</v>
      </c>
      <c r="L172" s="83"/>
      <c r="M172" s="16" t="s">
        <v>141</v>
      </c>
      <c r="N172" s="85" t="s">
        <v>243</v>
      </c>
      <c r="O172" s="43" t="s">
        <v>241</v>
      </c>
      <c r="P172" s="29">
        <v>561</v>
      </c>
      <c r="Q172" s="84">
        <f t="shared" si="75"/>
        <v>6732</v>
      </c>
      <c r="R172" s="84">
        <f t="shared" si="76"/>
        <v>327.25</v>
      </c>
      <c r="S172" s="30">
        <f t="shared" si="68"/>
        <v>262.5</v>
      </c>
      <c r="T172" s="84"/>
      <c r="U172" s="84"/>
      <c r="V172" s="84">
        <f t="shared" si="77"/>
        <v>589.75</v>
      </c>
    </row>
    <row r="173" spans="1:22" ht="21.75" customHeight="1" x14ac:dyDescent="0.25">
      <c r="A173" s="25">
        <f t="shared" si="69"/>
        <v>168</v>
      </c>
      <c r="B173" s="16">
        <v>1400824999</v>
      </c>
      <c r="C173" s="36" t="s">
        <v>234</v>
      </c>
      <c r="D173" s="47">
        <v>44571</v>
      </c>
      <c r="E173" s="86">
        <f t="shared" ca="1" si="78"/>
        <v>1</v>
      </c>
      <c r="F173" s="86">
        <f t="shared" ca="1" si="79"/>
        <v>6</v>
      </c>
      <c r="G173" s="86">
        <f t="shared" ca="1" si="80"/>
        <v>16</v>
      </c>
      <c r="H173" s="52" t="s">
        <v>79</v>
      </c>
      <c r="I173" s="16" t="s">
        <v>326</v>
      </c>
      <c r="J173" s="16" t="s">
        <v>221</v>
      </c>
      <c r="K173" s="16" t="s">
        <v>52</v>
      </c>
      <c r="L173" s="87"/>
      <c r="M173" s="16" t="s">
        <v>141</v>
      </c>
      <c r="N173" s="88" t="s">
        <v>244</v>
      </c>
      <c r="O173" s="36" t="s">
        <v>245</v>
      </c>
      <c r="P173" s="29">
        <v>561</v>
      </c>
      <c r="Q173" s="69">
        <f t="shared" si="75"/>
        <v>6732</v>
      </c>
      <c r="R173" s="69">
        <f t="shared" si="76"/>
        <v>327.25</v>
      </c>
      <c r="S173" s="30">
        <f t="shared" si="68"/>
        <v>262.5</v>
      </c>
      <c r="T173" s="68"/>
      <c r="U173" s="68"/>
      <c r="V173" s="69">
        <f t="shared" si="77"/>
        <v>589.75</v>
      </c>
    </row>
    <row r="174" spans="1:22" ht="21.75" customHeight="1" x14ac:dyDescent="0.25">
      <c r="A174" s="25">
        <f t="shared" si="69"/>
        <v>169</v>
      </c>
      <c r="B174" s="35" t="s">
        <v>101</v>
      </c>
      <c r="C174" s="14" t="s">
        <v>102</v>
      </c>
      <c r="D174" s="31">
        <v>41077</v>
      </c>
      <c r="E174" s="28">
        <f t="shared" ca="1" si="78"/>
        <v>11</v>
      </c>
      <c r="F174" s="28">
        <f t="shared" ca="1" si="79"/>
        <v>1</v>
      </c>
      <c r="G174" s="28">
        <f t="shared" ca="1" si="80"/>
        <v>9</v>
      </c>
      <c r="H174" s="25" t="s">
        <v>93</v>
      </c>
      <c r="I174" s="25" t="s">
        <v>80</v>
      </c>
      <c r="J174" s="25" t="s">
        <v>81</v>
      </c>
      <c r="K174" s="25" t="s">
        <v>52</v>
      </c>
      <c r="L174" s="25"/>
      <c r="M174" s="25" t="s">
        <v>82</v>
      </c>
      <c r="N174" s="14" t="s">
        <v>409</v>
      </c>
      <c r="O174" s="14" t="s">
        <v>410</v>
      </c>
      <c r="P174" s="29">
        <v>738</v>
      </c>
      <c r="Q174" s="30">
        <f t="shared" si="75"/>
        <v>8856</v>
      </c>
      <c r="R174" s="30">
        <f t="shared" si="76"/>
        <v>430.5</v>
      </c>
      <c r="S174" s="30">
        <f t="shared" si="68"/>
        <v>262.5</v>
      </c>
      <c r="T174" s="30"/>
      <c r="U174" s="30"/>
      <c r="V174" s="30">
        <f t="shared" si="77"/>
        <v>693</v>
      </c>
    </row>
    <row r="175" spans="1:22" ht="21.75" customHeight="1" x14ac:dyDescent="0.25">
      <c r="A175" s="25">
        <f t="shared" si="69"/>
        <v>170</v>
      </c>
      <c r="B175" s="78">
        <v>1401308273</v>
      </c>
      <c r="C175" s="100" t="s">
        <v>548</v>
      </c>
      <c r="D175" s="31"/>
      <c r="E175" s="28">
        <f t="shared" ca="1" si="62"/>
        <v>123</v>
      </c>
      <c r="F175" s="28">
        <f t="shared" ca="1" si="63"/>
        <v>6</v>
      </c>
      <c r="G175" s="28">
        <f t="shared" ca="1" si="64"/>
        <v>26</v>
      </c>
      <c r="H175" s="25" t="s">
        <v>58</v>
      </c>
      <c r="I175" s="25" t="s">
        <v>72</v>
      </c>
      <c r="J175" s="25" t="s">
        <v>219</v>
      </c>
      <c r="K175" s="25" t="s">
        <v>52</v>
      </c>
      <c r="L175" s="25"/>
      <c r="M175" s="25" t="s">
        <v>273</v>
      </c>
      <c r="N175" s="14" t="s">
        <v>411</v>
      </c>
      <c r="O175" s="14" t="s">
        <v>229</v>
      </c>
      <c r="P175" s="29">
        <v>1212</v>
      </c>
      <c r="Q175" s="30">
        <f t="shared" si="65"/>
        <v>14544</v>
      </c>
      <c r="R175" s="30">
        <f t="shared" si="66"/>
        <v>707</v>
      </c>
      <c r="S175" s="30">
        <f t="shared" si="26"/>
        <v>262.5</v>
      </c>
      <c r="T175" s="30"/>
      <c r="U175" s="30"/>
      <c r="V175" s="30">
        <f t="shared" si="67"/>
        <v>969.5</v>
      </c>
    </row>
    <row r="176" spans="1:22" ht="21.75" customHeight="1" x14ac:dyDescent="0.25">
      <c r="A176" s="25">
        <f t="shared" si="69"/>
        <v>171</v>
      </c>
      <c r="B176" s="25" t="s">
        <v>104</v>
      </c>
      <c r="C176" s="14" t="s">
        <v>105</v>
      </c>
      <c r="D176" s="31">
        <v>39219</v>
      </c>
      <c r="E176" s="28">
        <f t="shared" ca="1" si="62"/>
        <v>16</v>
      </c>
      <c r="F176" s="28">
        <f t="shared" ca="1" si="63"/>
        <v>2</v>
      </c>
      <c r="G176" s="28">
        <f t="shared" ca="1" si="64"/>
        <v>9</v>
      </c>
      <c r="H176" s="25" t="s">
        <v>79</v>
      </c>
      <c r="I176" s="25" t="s">
        <v>80</v>
      </c>
      <c r="J176" s="25" t="s">
        <v>221</v>
      </c>
      <c r="K176" s="25" t="s">
        <v>76</v>
      </c>
      <c r="L176" s="25"/>
      <c r="M176" s="25" t="s">
        <v>103</v>
      </c>
      <c r="N176" s="14" t="s">
        <v>412</v>
      </c>
      <c r="O176" s="14" t="s">
        <v>47</v>
      </c>
      <c r="P176" s="29">
        <v>826</v>
      </c>
      <c r="Q176" s="30">
        <f t="shared" si="65"/>
        <v>9912</v>
      </c>
      <c r="R176" s="30">
        <f t="shared" si="66"/>
        <v>481.83333333333331</v>
      </c>
      <c r="S176" s="30">
        <f t="shared" si="26"/>
        <v>262.5</v>
      </c>
      <c r="T176" s="30"/>
      <c r="U176" s="30"/>
      <c r="V176" s="30">
        <f t="shared" si="67"/>
        <v>744.33333333333326</v>
      </c>
    </row>
    <row r="177" spans="1:22" ht="30" customHeight="1" x14ac:dyDescent="0.25">
      <c r="A177" s="25">
        <f t="shared" si="69"/>
        <v>172</v>
      </c>
      <c r="B177" s="25">
        <v>1400640494</v>
      </c>
      <c r="C177" s="14" t="s">
        <v>106</v>
      </c>
      <c r="D177" s="31">
        <v>42382</v>
      </c>
      <c r="E177" s="28">
        <f t="shared" ca="1" si="62"/>
        <v>7</v>
      </c>
      <c r="F177" s="28">
        <f t="shared" ca="1" si="63"/>
        <v>6</v>
      </c>
      <c r="G177" s="28">
        <f t="shared" ca="1" si="64"/>
        <v>13</v>
      </c>
      <c r="H177" s="25" t="s">
        <v>58</v>
      </c>
      <c r="I177" s="25" t="s">
        <v>80</v>
      </c>
      <c r="J177" s="25" t="s">
        <v>219</v>
      </c>
      <c r="K177" s="25" t="s">
        <v>76</v>
      </c>
      <c r="L177" s="25"/>
      <c r="M177" s="25" t="s">
        <v>103</v>
      </c>
      <c r="N177" s="14" t="s">
        <v>413</v>
      </c>
      <c r="O177" s="14" t="s">
        <v>272</v>
      </c>
      <c r="P177" s="29">
        <v>826</v>
      </c>
      <c r="Q177" s="30">
        <f t="shared" si="65"/>
        <v>9912</v>
      </c>
      <c r="R177" s="30">
        <f t="shared" si="66"/>
        <v>481.83333333333331</v>
      </c>
      <c r="S177" s="30">
        <f t="shared" si="26"/>
        <v>262.5</v>
      </c>
      <c r="T177" s="30"/>
      <c r="U177" s="30"/>
      <c r="V177" s="30">
        <f t="shared" si="67"/>
        <v>744.33333333333326</v>
      </c>
    </row>
    <row r="178" spans="1:22" ht="21.75" customHeight="1" x14ac:dyDescent="0.25">
      <c r="A178" s="25">
        <f t="shared" si="69"/>
        <v>173</v>
      </c>
      <c r="B178" s="25">
        <v>1400606982</v>
      </c>
      <c r="C178" s="14" t="s">
        <v>247</v>
      </c>
      <c r="D178" s="31">
        <v>44571</v>
      </c>
      <c r="E178" s="28">
        <f t="shared" ca="1" si="62"/>
        <v>1</v>
      </c>
      <c r="F178" s="28">
        <f t="shared" ca="1" si="63"/>
        <v>6</v>
      </c>
      <c r="G178" s="28">
        <f t="shared" ca="1" si="64"/>
        <v>16</v>
      </c>
      <c r="H178" s="25" t="s">
        <v>79</v>
      </c>
      <c r="I178" s="25" t="s">
        <v>80</v>
      </c>
      <c r="J178" s="25" t="s">
        <v>81</v>
      </c>
      <c r="K178" s="25" t="s">
        <v>52</v>
      </c>
      <c r="L178" s="25"/>
      <c r="M178" s="25" t="s">
        <v>145</v>
      </c>
      <c r="N178" s="14" t="s">
        <v>414</v>
      </c>
      <c r="O178" s="14" t="s">
        <v>240</v>
      </c>
      <c r="P178" s="67">
        <v>773</v>
      </c>
      <c r="Q178" s="30">
        <f t="shared" ref="Q178:Q181" si="81">P178*12</f>
        <v>9276</v>
      </c>
      <c r="R178" s="30">
        <f t="shared" ref="R178:R181" si="82">P178/12*7</f>
        <v>450.91666666666669</v>
      </c>
      <c r="S178" s="30">
        <f t="shared" si="26"/>
        <v>262.5</v>
      </c>
      <c r="T178" s="30"/>
      <c r="U178" s="30"/>
      <c r="V178" s="30">
        <f t="shared" ref="V178:V181" si="83">SUM(R178:U178)</f>
        <v>713.41666666666674</v>
      </c>
    </row>
    <row r="179" spans="1:22" ht="21.75" customHeight="1" x14ac:dyDescent="0.25">
      <c r="A179" s="25">
        <f t="shared" si="69"/>
        <v>174</v>
      </c>
      <c r="B179" s="32">
        <v>1719460121</v>
      </c>
      <c r="C179" s="14" t="s">
        <v>416</v>
      </c>
      <c r="D179" s="31">
        <v>44931</v>
      </c>
      <c r="E179" s="28">
        <f t="shared" ca="1" si="62"/>
        <v>0</v>
      </c>
      <c r="F179" s="28">
        <f t="shared" ca="1" si="63"/>
        <v>6</v>
      </c>
      <c r="G179" s="28">
        <f t="shared" ca="1" si="64"/>
        <v>21</v>
      </c>
      <c r="H179" s="25" t="s">
        <v>79</v>
      </c>
      <c r="I179" s="25" t="s">
        <v>326</v>
      </c>
      <c r="J179" s="25" t="s">
        <v>81</v>
      </c>
      <c r="K179" s="25" t="s">
        <v>52</v>
      </c>
      <c r="L179" s="25"/>
      <c r="M179" s="25" t="s">
        <v>145</v>
      </c>
      <c r="N179" s="14" t="s">
        <v>415</v>
      </c>
      <c r="O179" s="14" t="s">
        <v>240</v>
      </c>
      <c r="P179" s="67">
        <v>578</v>
      </c>
      <c r="Q179" s="30">
        <f t="shared" si="81"/>
        <v>6936</v>
      </c>
      <c r="R179" s="30">
        <f t="shared" si="82"/>
        <v>337.16666666666663</v>
      </c>
      <c r="S179" s="30">
        <f t="shared" si="26"/>
        <v>262.5</v>
      </c>
      <c r="T179" s="30"/>
      <c r="U179" s="30"/>
      <c r="V179" s="30">
        <f t="shared" si="83"/>
        <v>599.66666666666663</v>
      </c>
    </row>
    <row r="180" spans="1:22" ht="21.75" customHeight="1" x14ac:dyDescent="0.25">
      <c r="A180" s="25">
        <f t="shared" si="69"/>
        <v>175</v>
      </c>
      <c r="B180" s="32">
        <v>1400641526</v>
      </c>
      <c r="C180" s="14" t="s">
        <v>438</v>
      </c>
      <c r="D180" s="31">
        <v>45005</v>
      </c>
      <c r="E180" s="28">
        <f t="shared" ca="1" si="62"/>
        <v>0</v>
      </c>
      <c r="F180" s="28">
        <f t="shared" ca="1" si="63"/>
        <v>4</v>
      </c>
      <c r="G180" s="28">
        <f t="shared" ca="1" si="64"/>
        <v>6</v>
      </c>
      <c r="H180" s="25" t="s">
        <v>79</v>
      </c>
      <c r="I180" s="25" t="s">
        <v>80</v>
      </c>
      <c r="J180" s="25" t="s">
        <v>81</v>
      </c>
      <c r="K180" s="25" t="s">
        <v>52</v>
      </c>
      <c r="L180" s="25"/>
      <c r="M180" s="25" t="s">
        <v>443</v>
      </c>
      <c r="N180" s="14" t="s">
        <v>444</v>
      </c>
      <c r="O180" s="14" t="s">
        <v>442</v>
      </c>
      <c r="P180" s="67">
        <v>578</v>
      </c>
      <c r="Q180" s="30">
        <f t="shared" si="81"/>
        <v>6936</v>
      </c>
      <c r="R180" s="30">
        <f t="shared" si="82"/>
        <v>337.16666666666663</v>
      </c>
      <c r="S180" s="30">
        <f t="shared" si="26"/>
        <v>262.5</v>
      </c>
      <c r="T180" s="30"/>
      <c r="U180" s="30"/>
      <c r="V180" s="30">
        <f t="shared" si="83"/>
        <v>599.66666666666663</v>
      </c>
    </row>
    <row r="181" spans="1:22" ht="30.6" customHeight="1" x14ac:dyDescent="0.25">
      <c r="A181" s="25">
        <f t="shared" si="69"/>
        <v>176</v>
      </c>
      <c r="B181" s="25">
        <v>1400825921</v>
      </c>
      <c r="C181" s="14" t="s">
        <v>306</v>
      </c>
      <c r="D181" s="31">
        <v>44762</v>
      </c>
      <c r="E181" s="28">
        <f t="shared" ca="1" si="62"/>
        <v>1</v>
      </c>
      <c r="F181" s="28">
        <f t="shared" ca="1" si="63"/>
        <v>0</v>
      </c>
      <c r="G181" s="28">
        <f t="shared" ca="1" si="64"/>
        <v>6</v>
      </c>
      <c r="H181" s="25" t="s">
        <v>79</v>
      </c>
      <c r="I181" s="25" t="s">
        <v>80</v>
      </c>
      <c r="J181" s="25" t="s">
        <v>81</v>
      </c>
      <c r="K181" s="25" t="s">
        <v>52</v>
      </c>
      <c r="L181" s="25"/>
      <c r="M181" s="25" t="s">
        <v>145</v>
      </c>
      <c r="N181" s="14" t="s">
        <v>307</v>
      </c>
      <c r="O181" s="14" t="s">
        <v>242</v>
      </c>
      <c r="P181" s="29">
        <v>561</v>
      </c>
      <c r="Q181" s="30">
        <f t="shared" si="81"/>
        <v>6732</v>
      </c>
      <c r="R181" s="30">
        <f t="shared" si="82"/>
        <v>327.25</v>
      </c>
      <c r="S181" s="30">
        <f t="shared" si="26"/>
        <v>262.5</v>
      </c>
      <c r="T181" s="30"/>
      <c r="U181" s="30"/>
      <c r="V181" s="30">
        <f t="shared" si="83"/>
        <v>589.75</v>
      </c>
    </row>
    <row r="182" spans="1:22" ht="14.45" customHeight="1" x14ac:dyDescent="0.25">
      <c r="A182" s="113" t="s">
        <v>3</v>
      </c>
      <c r="B182" s="114"/>
      <c r="C182" s="114"/>
      <c r="D182" s="114"/>
      <c r="E182" s="114"/>
      <c r="F182" s="114"/>
      <c r="G182" s="114"/>
      <c r="H182" s="114"/>
      <c r="I182" s="114"/>
      <c r="J182" s="114"/>
      <c r="K182" s="114"/>
      <c r="L182" s="114"/>
      <c r="M182" s="114"/>
      <c r="N182" s="114"/>
      <c r="O182" s="115"/>
      <c r="P182" s="89">
        <f>SUM(P6:P103)</f>
        <v>80862.59</v>
      </c>
      <c r="Q182" s="89">
        <f t="shared" ref="Q182:V182" si="84">SUM(Q6:Q103)</f>
        <v>1215487.08</v>
      </c>
      <c r="R182" s="89">
        <f t="shared" si="84"/>
        <v>59086.177500000013</v>
      </c>
      <c r="S182" s="89">
        <f t="shared" si="84"/>
        <v>25725</v>
      </c>
      <c r="T182" s="89">
        <f t="shared" si="84"/>
        <v>0</v>
      </c>
      <c r="U182" s="89">
        <f t="shared" si="84"/>
        <v>0</v>
      </c>
      <c r="V182" s="89">
        <f t="shared" si="84"/>
        <v>85114.010833333305</v>
      </c>
    </row>
    <row r="183" spans="1:22" ht="14.45" customHeight="1" x14ac:dyDescent="0.25">
      <c r="A183" s="143" t="s">
        <v>5</v>
      </c>
      <c r="B183" s="143"/>
      <c r="C183" s="143"/>
      <c r="D183" s="143"/>
      <c r="E183" s="143"/>
      <c r="F183" s="143"/>
      <c r="G183" s="143"/>
      <c r="H183" s="143"/>
      <c r="I183" s="143"/>
      <c r="J183" s="143"/>
      <c r="K183" s="143"/>
      <c r="L183" s="143"/>
      <c r="M183" s="143"/>
      <c r="N183" s="143"/>
      <c r="O183" s="143"/>
      <c r="P183" s="143"/>
      <c r="Q183" s="133" t="s">
        <v>498</v>
      </c>
      <c r="R183" s="134"/>
      <c r="S183" s="134"/>
      <c r="T183" s="134"/>
      <c r="U183" s="134"/>
      <c r="V183" s="135"/>
    </row>
    <row r="184" spans="1:22" x14ac:dyDescent="0.25">
      <c r="A184" s="143" t="s">
        <v>6</v>
      </c>
      <c r="B184" s="143"/>
      <c r="C184" s="143"/>
      <c r="D184" s="143"/>
      <c r="E184" s="143"/>
      <c r="F184" s="143"/>
      <c r="G184" s="143"/>
      <c r="H184" s="143"/>
      <c r="I184" s="143"/>
      <c r="J184" s="143"/>
      <c r="K184" s="143"/>
      <c r="L184" s="143"/>
      <c r="M184" s="143"/>
      <c r="N184" s="143"/>
      <c r="O184" s="143"/>
      <c r="P184" s="143"/>
      <c r="Q184" s="137" t="s">
        <v>206</v>
      </c>
      <c r="R184" s="138"/>
      <c r="S184" s="138"/>
      <c r="T184" s="138"/>
      <c r="U184" s="138"/>
      <c r="V184" s="139"/>
    </row>
    <row r="185" spans="1:22" x14ac:dyDescent="0.25">
      <c r="A185" s="143" t="s">
        <v>7</v>
      </c>
      <c r="B185" s="143"/>
      <c r="C185" s="143"/>
      <c r="D185" s="143"/>
      <c r="E185" s="143"/>
      <c r="F185" s="143"/>
      <c r="G185" s="143"/>
      <c r="H185" s="143"/>
      <c r="I185" s="143"/>
      <c r="J185" s="143"/>
      <c r="K185" s="143"/>
      <c r="L185" s="143"/>
      <c r="M185" s="143"/>
      <c r="N185" s="143"/>
      <c r="O185" s="143"/>
      <c r="P185" s="143"/>
      <c r="Q185" s="137" t="s">
        <v>207</v>
      </c>
      <c r="R185" s="138"/>
      <c r="S185" s="138"/>
      <c r="T185" s="138"/>
      <c r="U185" s="138"/>
      <c r="V185" s="139"/>
    </row>
    <row r="186" spans="1:22" x14ac:dyDescent="0.25">
      <c r="A186" s="143" t="s">
        <v>8</v>
      </c>
      <c r="B186" s="143"/>
      <c r="C186" s="143"/>
      <c r="D186" s="143"/>
      <c r="E186" s="143"/>
      <c r="F186" s="143"/>
      <c r="G186" s="143"/>
      <c r="H186" s="143"/>
      <c r="I186" s="143"/>
      <c r="J186" s="143"/>
      <c r="K186" s="143"/>
      <c r="L186" s="143"/>
      <c r="M186" s="143"/>
      <c r="N186" s="143"/>
      <c r="O186" s="143"/>
      <c r="P186" s="143"/>
      <c r="Q186" s="137" t="s">
        <v>499</v>
      </c>
      <c r="R186" s="138"/>
      <c r="S186" s="138"/>
      <c r="T186" s="138"/>
      <c r="U186" s="138"/>
      <c r="V186" s="139"/>
    </row>
    <row r="187" spans="1:22" x14ac:dyDescent="0.25">
      <c r="A187" s="143" t="s">
        <v>9</v>
      </c>
      <c r="B187" s="143"/>
      <c r="C187" s="143"/>
      <c r="D187" s="143"/>
      <c r="E187" s="143"/>
      <c r="F187" s="143"/>
      <c r="G187" s="143"/>
      <c r="H187" s="143"/>
      <c r="I187" s="143"/>
      <c r="J187" s="143"/>
      <c r="K187" s="143"/>
      <c r="L187" s="143"/>
      <c r="M187" s="143"/>
      <c r="N187" s="143"/>
      <c r="O187" s="143"/>
      <c r="P187" s="143"/>
      <c r="Q187" s="140" t="s">
        <v>496</v>
      </c>
      <c r="R187" s="141"/>
      <c r="S187" s="141"/>
      <c r="T187" s="141"/>
      <c r="U187" s="141"/>
      <c r="V187" s="142"/>
    </row>
    <row r="188" spans="1:22" x14ac:dyDescent="0.25">
      <c r="A188" s="143" t="s">
        <v>10</v>
      </c>
      <c r="B188" s="143"/>
      <c r="C188" s="143"/>
      <c r="D188" s="143"/>
      <c r="E188" s="143"/>
      <c r="F188" s="143"/>
      <c r="G188" s="143"/>
      <c r="H188" s="143"/>
      <c r="I188" s="143"/>
      <c r="J188" s="143"/>
      <c r="K188" s="143"/>
      <c r="L188" s="143"/>
      <c r="M188" s="143"/>
      <c r="N188" s="143"/>
      <c r="O188" s="143"/>
      <c r="P188" s="143"/>
      <c r="Q188" s="137" t="s">
        <v>276</v>
      </c>
      <c r="R188" s="138"/>
      <c r="S188" s="138"/>
      <c r="T188" s="138"/>
      <c r="U188" s="138"/>
      <c r="V188" s="139"/>
    </row>
    <row r="191" spans="1:22" x14ac:dyDescent="0.25">
      <c r="B191" s="1"/>
      <c r="C191" s="1"/>
    </row>
  </sheetData>
  <autoFilter ref="A1:V188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</autoFilter>
  <mergeCells count="37">
    <mergeCell ref="A187:P187"/>
    <mergeCell ref="A188:P188"/>
    <mergeCell ref="A183:P183"/>
    <mergeCell ref="A184:P184"/>
    <mergeCell ref="A185:P185"/>
    <mergeCell ref="A186:P186"/>
    <mergeCell ref="Q184:V184"/>
    <mergeCell ref="Q185:V185"/>
    <mergeCell ref="Q186:V186"/>
    <mergeCell ref="Q187:V187"/>
    <mergeCell ref="Q188:V188"/>
    <mergeCell ref="J4:J5"/>
    <mergeCell ref="K4:K5"/>
    <mergeCell ref="L4:L5"/>
    <mergeCell ref="M4:M5"/>
    <mergeCell ref="Q183:V183"/>
    <mergeCell ref="S4:S5"/>
    <mergeCell ref="T4:T5"/>
    <mergeCell ref="U4:U5"/>
    <mergeCell ref="V4:V5"/>
    <mergeCell ref="R4:R5"/>
    <mergeCell ref="A1:V1"/>
    <mergeCell ref="A2:Q2"/>
    <mergeCell ref="B3:Q3"/>
    <mergeCell ref="R2:V3"/>
    <mergeCell ref="A182:O182"/>
    <mergeCell ref="N4:N5"/>
    <mergeCell ref="O4:O5"/>
    <mergeCell ref="P4:P5"/>
    <mergeCell ref="Q4:Q5"/>
    <mergeCell ref="A4:A5"/>
    <mergeCell ref="E4:G4"/>
    <mergeCell ref="B4:B5"/>
    <mergeCell ref="C4:C5"/>
    <mergeCell ref="D4:D5"/>
    <mergeCell ref="H4:H5"/>
    <mergeCell ref="I4:I5"/>
  </mergeCells>
  <phoneticPr fontId="9" type="noConversion"/>
  <pageMargins left="0" right="0" top="0" bottom="0" header="0.31496062992125984" footer="0.31496062992125984"/>
  <pageSetup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page 1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AnalistaTTHH</dc:creator>
  <cp:lastModifiedBy>SecretariaTTHH</cp:lastModifiedBy>
  <cp:lastPrinted>2023-07-26T19:10:34Z</cp:lastPrinted>
  <dcterms:created xsi:type="dcterms:W3CDTF">2021-07-28T16:15:44Z</dcterms:created>
  <dcterms:modified xsi:type="dcterms:W3CDTF">2023-07-26T19:10:39Z</dcterms:modified>
</cp:coreProperties>
</file>